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สถิติที่ใช้ในการวิจัยทางการศึกษา\"/>
    </mc:Choice>
  </mc:AlternateContent>
  <xr:revisionPtr revIDLastSave="0" documentId="8_{D06C7A76-1E54-42EA-ABCC-50D1FE2490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คำอธิบาย" sheetId="1" r:id="rId1"/>
    <sheet name="ผลการวิเคราะห์" sheetId="2" r:id="rId2"/>
  </sheets>
  <calcPr calcId="191029"/>
  <extLs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7" roundtripDataSignature="AMtx7mgTMNl29T4dEAWhzU65aA3fHL4dQQ=="/>
    </ext>
  </extLst>
</workbook>
</file>

<file path=xl/calcChain.xml><?xml version="1.0" encoding="utf-8"?>
<calcChain xmlns="http://schemas.openxmlformats.org/spreadsheetml/2006/main">
  <c r="E8" i="2" l="1"/>
  <c r="E15" i="2"/>
  <c r="D15" i="2" s="1"/>
  <c r="E16" i="2"/>
  <c r="E20" i="2"/>
  <c r="E24" i="2"/>
  <c r="E28" i="2"/>
  <c r="E7" i="2"/>
  <c r="D7" i="2" s="1"/>
  <c r="E11" i="2"/>
  <c r="D11" i="2" s="1"/>
  <c r="E12" i="2"/>
  <c r="E19" i="2"/>
  <c r="D19" i="2" s="1"/>
  <c r="E23" i="2"/>
  <c r="D23" i="2" s="1"/>
  <c r="E27" i="2"/>
  <c r="D27" i="2" s="1"/>
  <c r="E103" i="2"/>
  <c r="D103" i="2" s="1"/>
  <c r="E102" i="2"/>
  <c r="D102" i="2" s="1"/>
  <c r="E101" i="2"/>
  <c r="D101" i="2" s="1"/>
  <c r="E100" i="2"/>
  <c r="D100" i="2" s="1"/>
  <c r="E99" i="2"/>
  <c r="D99" i="2" s="1"/>
  <c r="E98" i="2"/>
  <c r="D98" i="2" s="1"/>
  <c r="E97" i="2"/>
  <c r="D97" i="2" s="1"/>
  <c r="E96" i="2"/>
  <c r="D96" i="2"/>
  <c r="E95" i="2"/>
  <c r="D95" i="2" s="1"/>
  <c r="E94" i="2"/>
  <c r="D94" i="2" s="1"/>
  <c r="E93" i="2"/>
  <c r="D93" i="2" s="1"/>
  <c r="E92" i="2"/>
  <c r="D92" i="2" s="1"/>
  <c r="E91" i="2"/>
  <c r="D91" i="2" s="1"/>
  <c r="E90" i="2"/>
  <c r="D90" i="2" s="1"/>
  <c r="E89" i="2"/>
  <c r="D89" i="2" s="1"/>
  <c r="E88" i="2"/>
  <c r="D88" i="2" s="1"/>
  <c r="E87" i="2"/>
  <c r="D87" i="2" s="1"/>
  <c r="E86" i="2"/>
  <c r="D86" i="2" s="1"/>
  <c r="E85" i="2"/>
  <c r="D85" i="2" s="1"/>
  <c r="E84" i="2"/>
  <c r="D84" i="2" s="1"/>
  <c r="E83" i="2"/>
  <c r="D83" i="2" s="1"/>
  <c r="E82" i="2"/>
  <c r="D82" i="2" s="1"/>
  <c r="E81" i="2"/>
  <c r="D81" i="2" s="1"/>
  <c r="E80" i="2"/>
  <c r="D80" i="2" s="1"/>
  <c r="E79" i="2"/>
  <c r="D79" i="2" s="1"/>
  <c r="E78" i="2"/>
  <c r="D78" i="2" s="1"/>
  <c r="E77" i="2"/>
  <c r="D77" i="2" s="1"/>
  <c r="E76" i="2"/>
  <c r="D76" i="2" s="1"/>
  <c r="E75" i="2"/>
  <c r="D75" i="2" s="1"/>
  <c r="E74" i="2"/>
  <c r="D74" i="2" s="1"/>
  <c r="E73" i="2"/>
  <c r="D73" i="2" s="1"/>
  <c r="E72" i="2"/>
  <c r="D72" i="2" s="1"/>
  <c r="E71" i="2"/>
  <c r="D71" i="2" s="1"/>
  <c r="E70" i="2"/>
  <c r="D70" i="2" s="1"/>
  <c r="E69" i="2"/>
  <c r="D69" i="2" s="1"/>
  <c r="E68" i="2"/>
  <c r="D68" i="2" s="1"/>
  <c r="E67" i="2"/>
  <c r="D67" i="2" s="1"/>
  <c r="E66" i="2"/>
  <c r="D66" i="2" s="1"/>
  <c r="E65" i="2"/>
  <c r="D65" i="2" s="1"/>
  <c r="E64" i="2"/>
  <c r="D64" i="2" s="1"/>
  <c r="E63" i="2"/>
  <c r="D63" i="2" s="1"/>
  <c r="E62" i="2"/>
  <c r="D62" i="2" s="1"/>
  <c r="E61" i="2"/>
  <c r="D61" i="2" s="1"/>
  <c r="E60" i="2"/>
  <c r="D60" i="2" s="1"/>
  <c r="E59" i="2"/>
  <c r="D59" i="2" s="1"/>
  <c r="E58" i="2"/>
  <c r="D58" i="2" s="1"/>
  <c r="E57" i="2"/>
  <c r="D57" i="2" s="1"/>
  <c r="E56" i="2"/>
  <c r="D56" i="2" s="1"/>
  <c r="E55" i="2"/>
  <c r="D55" i="2" s="1"/>
  <c r="E54" i="2"/>
  <c r="D54" i="2" s="1"/>
  <c r="E53" i="2"/>
  <c r="D53" i="2" s="1"/>
  <c r="E52" i="2"/>
  <c r="D52" i="2"/>
  <c r="E51" i="2"/>
  <c r="D51" i="2" s="1"/>
  <c r="E50" i="2"/>
  <c r="D50" i="2" s="1"/>
  <c r="E49" i="2"/>
  <c r="D49" i="2" s="1"/>
  <c r="E48" i="2"/>
  <c r="D48" i="2" s="1"/>
  <c r="E47" i="2"/>
  <c r="D47" i="2" s="1"/>
  <c r="E46" i="2"/>
  <c r="D46" i="2" s="1"/>
  <c r="E45" i="2"/>
  <c r="D45" i="2" s="1"/>
  <c r="E44" i="2"/>
  <c r="D44" i="2" s="1"/>
  <c r="E43" i="2"/>
  <c r="D43" i="2" s="1"/>
  <c r="E42" i="2"/>
  <c r="D42" i="2" s="1"/>
  <c r="E41" i="2"/>
  <c r="D41" i="2" s="1"/>
  <c r="E40" i="2"/>
  <c r="D40" i="2" s="1"/>
  <c r="E39" i="2"/>
  <c r="D39" i="2" s="1"/>
  <c r="E38" i="2"/>
  <c r="D38" i="2" s="1"/>
  <c r="E37" i="2"/>
  <c r="D37" i="2" s="1"/>
  <c r="E36" i="2"/>
  <c r="D36" i="2" s="1"/>
  <c r="E35" i="2"/>
  <c r="D35" i="2" s="1"/>
  <c r="E34" i="2"/>
  <c r="D34" i="2" s="1"/>
  <c r="E33" i="2"/>
  <c r="D33" i="2" s="1"/>
  <c r="E32" i="2"/>
  <c r="D32" i="2" s="1"/>
  <c r="E31" i="2"/>
  <c r="D31" i="2" s="1"/>
  <c r="E30" i="2"/>
  <c r="D30" i="2" s="1"/>
  <c r="E29" i="2"/>
  <c r="D29" i="2" s="1"/>
  <c r="E26" i="2"/>
  <c r="D26" i="2" s="1"/>
  <c r="E25" i="2"/>
  <c r="D25" i="2" s="1"/>
  <c r="E22" i="2"/>
  <c r="D22" i="2" s="1"/>
  <c r="E21" i="2"/>
  <c r="D21" i="2" s="1"/>
  <c r="E18" i="2"/>
  <c r="D18" i="2" s="1"/>
  <c r="E17" i="2"/>
  <c r="E14" i="2"/>
  <c r="D14" i="2" s="1"/>
  <c r="O13" i="2"/>
  <c r="E13" i="2"/>
  <c r="D13" i="2" s="1"/>
  <c r="E10" i="2"/>
  <c r="D10" i="2" s="1"/>
  <c r="J9" i="2"/>
  <c r="E9" i="2"/>
  <c r="D9" i="2" s="1"/>
  <c r="Q8" i="2"/>
  <c r="E6" i="2"/>
  <c r="D6" i="2" s="1"/>
  <c r="E5" i="2"/>
  <c r="D5" i="2" s="1"/>
  <c r="E4" i="2"/>
  <c r="D4" i="2" s="1"/>
  <c r="D17" i="2" l="1"/>
  <c r="B104" i="2"/>
  <c r="I8" i="2" s="1"/>
  <c r="D20" i="2"/>
  <c r="D12" i="2"/>
  <c r="D16" i="2"/>
  <c r="D28" i="2"/>
  <c r="D8" i="2"/>
  <c r="C106" i="2"/>
  <c r="X9" i="2" s="1"/>
  <c r="L9" i="2" s="1"/>
  <c r="N12" i="2" s="1"/>
  <c r="D24" i="2"/>
  <c r="B107" i="2"/>
  <c r="Z8" i="2" s="1"/>
  <c r="M8" i="2" s="1"/>
  <c r="B106" i="2"/>
  <c r="X8" i="2" s="1"/>
  <c r="L8" i="2" s="1"/>
  <c r="J12" i="2" s="1"/>
  <c r="B109" i="2"/>
  <c r="B105" i="2"/>
  <c r="K8" i="2" s="1"/>
  <c r="C104" i="2"/>
  <c r="C107" i="2"/>
  <c r="E107" i="2" s="1"/>
  <c r="Y8" i="2"/>
  <c r="AB14" i="2" s="1"/>
  <c r="L122" i="2" s="1"/>
  <c r="Y9" i="2"/>
  <c r="C105" i="2"/>
  <c r="C109" i="2"/>
  <c r="C108" i="2"/>
  <c r="B108" i="2"/>
  <c r="D105" i="2" l="1"/>
  <c r="E106" i="2"/>
  <c r="Z9" i="2"/>
  <c r="M9" i="2" s="1"/>
  <c r="D108" i="2"/>
  <c r="D106" i="2"/>
  <c r="X14" i="2" s="1"/>
  <c r="N8" i="2" s="1"/>
  <c r="D104" i="2"/>
  <c r="D107" i="2"/>
  <c r="Y14" i="2" s="1"/>
  <c r="O8" i="2" s="1"/>
  <c r="D109" i="2"/>
  <c r="E105" i="2"/>
  <c r="K9" i="2"/>
  <c r="E104" i="2"/>
  <c r="I9" i="2"/>
  <c r="G107" i="2" l="1"/>
  <c r="Z14" i="2" s="1"/>
  <c r="AA14" i="2" s="1"/>
  <c r="J8" i="2"/>
  <c r="AF16" i="2" l="1"/>
  <c r="AC14" i="2" s="1"/>
  <c r="P8" i="2"/>
</calcChain>
</file>

<file path=xl/sharedStrings.xml><?xml version="1.0" encoding="utf-8"?>
<sst xmlns="http://schemas.openxmlformats.org/spreadsheetml/2006/main" count="114" uniqueCount="97">
  <si>
    <t>การหาค่า t-test dependent หรือ Paired Sample T-test</t>
  </si>
  <si>
    <t xml:space="preserve">โปรแกรมนี้ออกแบบขึ้นมาเพื่อใช้หา T-test ของผลสัมฤทธิ์ก่อนและหลังเรียน เหมาะสำหรับนักศึกษา ครู อาจารย์ </t>
  </si>
  <si>
    <t xml:space="preserve">T-test (Dependent) </t>
  </si>
  <si>
    <t xml:space="preserve">หรือบุคคลทั่วไป ที่ไม่มีความเชี่ยวชาญด้านการคำนวนหาค่าทางสถิติต่าง ๆ ด้วยตนเอง  </t>
  </si>
  <si>
    <t>คำอธิบายการใช้งาน</t>
  </si>
  <si>
    <t>1. สถิติ T – test dependent หรือ Paired Samples T-test เป็นสถิติที่ใช้ในการทดสอบวิเคราะห์ข้อมูล</t>
  </si>
  <si>
    <t>เมื่อ</t>
  </si>
  <si>
    <t>แทน  การทดสอบความแตกต่างของคะแนนก่อนเรียนและหลังเรียน</t>
  </si>
  <si>
    <t>กลุ่มตัวอย่างในกลุ่มเดียว ส่วนใหญ่จะใช้ในงานวิจัยด้านการจัดการเรียนการสอนทุกสาขาวิชา</t>
  </si>
  <si>
    <t>แทน   ความแตกต่างของคะแนนก่อนเรียนและหลังเรียนของนักเรียน</t>
  </si>
  <si>
    <t xml:space="preserve"> เปรียบเทียบผลการทดสอบก่อนเรียนและหลังเรียนของผู้เรียนกลุ่มเดียวกัน ว่าแตกต่างกันอย่างมีนัยสำคัญทางสถิติหรือไม่ </t>
  </si>
  <si>
    <t>แทน   จำนวนนักเรียนทั้งหมด</t>
  </si>
  <si>
    <t>2.จำนวนข้อของแบบทดสอบก่อนและหลังเรียนต้องเท่ากัน เช่น pre-tess 50 / post-test 50</t>
  </si>
  <si>
    <t xml:space="preserve">แทน   ชั้นแห่งความเป็นอิสระ (Degree of freedom)  </t>
  </si>
  <si>
    <t xml:space="preserve">3. ในที่นี่กำหนด N ไว้ที่ 100 คนผู้วิจัยสามารถเพิ่มเซลล์ได้ตามจำนวนของกลุ่มตัวอย่าง </t>
  </si>
  <si>
    <t>4. ให้กรอกคะแนนตามจำนวน N แล้วให้ทำการลบเลขหรือไม่ใส่เลขใดๆ ลงในช่องที่ไม่ได้ใช้</t>
  </si>
  <si>
    <t>ออกแบบโดย ผู้ช่วยศาสตราจารย์ ดร. ถิรวิท ไพรมหานิยม</t>
  </si>
  <si>
    <t>โปรแกรมวิชาภาษาอังกฤษ คณะครุศาสตร์ มหาวิทยาลัยราชภัฏกำแพงเพชร</t>
  </si>
  <si>
    <t>การอ้างอิง</t>
  </si>
  <si>
    <t>สาขาวิชาภาษาอังกฤษ คณะครุศาสตร์ มหาวิทยาลัยราชภัฏกำแพงเพชร</t>
  </si>
  <si>
    <t>ระบุคะแนนเต็ม</t>
  </si>
  <si>
    <t>ผลต่าง</t>
  </si>
  <si>
    <t>คนที่</t>
  </si>
  <si>
    <t>Pre-test</t>
  </si>
  <si>
    <t>Post-test</t>
  </si>
  <si>
    <t>D</t>
  </si>
  <si>
    <t>ผลการวิเคราะห์มูล แสดงค่า T-test (นำเสนอในบทที่ 4)</t>
  </si>
  <si>
    <t>แสดงผล ค่า T-test ของ Paired Samples (ใช้อ้างอิงในภาคผนวก)</t>
  </si>
  <si>
    <t>ตารางที่.....</t>
  </si>
  <si>
    <t>ค่าเฉลี่ย  ส่วนเบี่ยงเบนมาตรฐาน ค่าสถิติทดสอบที และระดับนัยสำคัญทางสถิติ</t>
  </si>
  <si>
    <t>t-test</t>
  </si>
  <si>
    <t>Paired Samples Statistics</t>
  </si>
  <si>
    <t>การทดสอบ</t>
  </si>
  <si>
    <t>N</t>
  </si>
  <si>
    <t>Scores</t>
  </si>
  <si>
    <t>Total scores</t>
  </si>
  <si>
    <t>Mean</t>
  </si>
  <si>
    <t>S.D.</t>
  </si>
  <si>
    <t>t</t>
  </si>
  <si>
    <t>Sig.(1-tailed)</t>
  </si>
  <si>
    <t xml:space="preserve"> </t>
  </si>
  <si>
    <t>Std. Deviation</t>
  </si>
  <si>
    <t>Pair 1</t>
  </si>
  <si>
    <t>Posttest</t>
  </si>
  <si>
    <t xml:space="preserve">มีคะแนนเฉลี่ยก่อนเรียนเท่ากับ </t>
  </si>
  <si>
    <t>คะแนน และเฉลี่ยหลังเรียนเท่ากับ</t>
  </si>
  <si>
    <t>คะแนน ตามลำดับ</t>
  </si>
  <si>
    <t>Paired Samples Test</t>
  </si>
  <si>
    <t>Paired Differences</t>
  </si>
  <si>
    <t>Std. Error Mean</t>
  </si>
  <si>
    <t>df</t>
  </si>
  <si>
    <t>Sig.(2-tailed)</t>
  </si>
  <si>
    <t>Posttest - Pretest</t>
  </si>
  <si>
    <t>n</t>
  </si>
  <si>
    <t>Sum</t>
  </si>
  <si>
    <r>
      <t>S.D.</t>
    </r>
    <r>
      <rPr>
        <b/>
        <vertAlign val="subscript"/>
        <sz val="18"/>
        <color theme="1"/>
        <rFont val="Angsana New"/>
        <family val="1"/>
      </rPr>
      <t>D</t>
    </r>
  </si>
  <si>
    <t xml:space="preserve">ให้ระบุคะแนนเต็ม </t>
  </si>
  <si>
    <t>หลักการ แนวคิด การนำไปใช้ และประเภทของ T–test แบบ Dependent (Paired Samples T–test)</t>
  </si>
  <si>
    <t>1. หลักการและแนวคิดของ T-test แบบ Dependent (Paired Samples T-test)</t>
  </si>
  <si>
    <t>ระหว่างก่อนและหลัง หรือคู่ข้อมูลในลักษณะ “เป็นคู่” (paired data) ตัวอย่างสถานการณ์:</t>
  </si>
  <si>
    <t>1. เก็บข้อมูลเป็นคู่ (Paired Data) เช่น ผลคะแนนก่อนเรียนและหลังเรียนของนักเรียนคนเดียวกัน</t>
  </si>
  <si>
    <t>2. คำนวณค่าความแตกต่าง (D)</t>
  </si>
  <si>
    <t>3.ใช้สูตร t-test เพื่อคำนวณค่า t</t>
  </si>
  <si>
    <t>4. คำนวณค่าเฉลี่ยและส่วนเบี่ยงเบนมาตรฐานของ D</t>
  </si>
  <si>
    <t>5. เปรียบเทียบค่า t ที่คำนวณได้กับค่า t ตาราง</t>
  </si>
  <si>
    <t>4. เงื่อนไขและข้อสมมติ (Assumptions)</t>
  </si>
  <si>
    <t>ตัวแปรเป็นมาตราอย่างน้อยระดับช่วง (interval) หรืออัตราส่วน (ratio)</t>
  </si>
  <si>
    <t>ความแตกต่างของคู่ข้อมูลมีการแจกแจงแบบปกติ (normality of difference scores) (Field, 2018)</t>
  </si>
  <si>
    <t>5. ประเภทของ Paired Samples T-test</t>
  </si>
  <si>
    <t>ประเภทของคู่ข้อมูล</t>
  </si>
  <si>
    <t>ตัวอย่าง</t>
  </si>
  <si>
    <t>ลักษณะของการจับคู่</t>
  </si>
  <si>
    <t>กลุ่มเดียวกัน วัดสองครั้ง (Repeated Measures)</t>
  </si>
  <si>
    <t>คะแนนสอบก่อน – หลัง</t>
  </si>
  <si>
    <t>คนเดิม วัดซ้ำ</t>
  </si>
  <si>
    <t>กลุ่มสองกลุ่มที่จับคู่กันตามคุณสมบัติ (Matched Pairs)</t>
  </si>
  <si>
    <t>นักเรียนที่จับคู่ตามเกรดเฉลี่ยใกล้เคียงกัน</t>
  </si>
  <si>
    <t>ต่างบุคคล แต่มีลักษณะใกล้เคียง</t>
  </si>
  <si>
    <r>
      <t>Paired Samples T-test</t>
    </r>
    <r>
      <rPr>
        <sz val="18"/>
        <color theme="1"/>
        <rFont val="Angsana New"/>
        <family val="1"/>
      </rPr>
      <t xml:space="preserve"> เป็นสถิติทดสอบสมมติฐานที่ใช้สำหรับเปรียบเทียบค่าเฉลี่ยของข้อมูล </t>
    </r>
    <r>
      <rPr>
        <b/>
        <sz val="18"/>
        <color theme="1"/>
        <rFont val="Angsana New"/>
        <family val="1"/>
      </rPr>
      <t>สองชุด ที่มาจาก กลุ่มตัวอย่างเดียวกัน</t>
    </r>
  </si>
  <si>
    <r>
      <t xml:space="preserve">หรือจาก </t>
    </r>
    <r>
      <rPr>
        <b/>
        <sz val="18"/>
        <color theme="1"/>
        <rFont val="Angsana New"/>
        <family val="1"/>
      </rPr>
      <t>กลุ่มตัวอย่างสองกลุ่มที่จับคู่กันอย่างมีความหมาย</t>
    </r>
    <r>
      <rPr>
        <sz val="18"/>
        <color theme="1"/>
        <rFont val="Angsana New"/>
        <family val="1"/>
      </rPr>
      <t xml:space="preserve"> (Gravetter &amp; Wallnau, 2021) กล่าวคือ เป็นการวิเคราะห์ข้อมูลที่มีความสัมพันธ์กัน</t>
    </r>
  </si>
  <si>
    <r>
      <t xml:space="preserve">- คะแนนสอบ </t>
    </r>
    <r>
      <rPr>
        <b/>
        <sz val="18"/>
        <color theme="1"/>
        <rFont val="Angsana New"/>
        <family val="1"/>
      </rPr>
      <t>ก่อนเรียน – หลังเรียน</t>
    </r>
    <r>
      <rPr>
        <sz val="18"/>
        <color theme="1"/>
        <rFont val="Angsana New"/>
        <family val="1"/>
      </rPr>
      <t xml:space="preserve"> ของนักเรียนกลุ่มเดียวกัน</t>
    </r>
  </si>
  <si>
    <r>
      <t xml:space="preserve">- การวัดน้ำหนัก </t>
    </r>
    <r>
      <rPr>
        <b/>
        <sz val="18"/>
        <color theme="1"/>
        <rFont val="Angsana New"/>
        <family val="1"/>
      </rPr>
      <t>ก่อน – หลัง</t>
    </r>
    <r>
      <rPr>
        <sz val="18"/>
        <color theme="1"/>
        <rFont val="Angsana New"/>
        <family val="1"/>
      </rPr>
      <t xml:space="preserve"> เข้าร่วมโครงการลดน้ำหนักของบุคคลเดียวกัน</t>
    </r>
  </si>
  <si>
    <r>
      <t xml:space="preserve">- การวัดค่าทางการแพทย์ของ </t>
    </r>
    <r>
      <rPr>
        <b/>
        <sz val="18"/>
        <color theme="1"/>
        <rFont val="Angsana New"/>
        <family val="1"/>
      </rPr>
      <t>ผู้ป่วยคนเดียวกัน</t>
    </r>
    <r>
      <rPr>
        <sz val="18"/>
        <color theme="1"/>
        <rFont val="Angsana New"/>
        <family val="1"/>
      </rPr>
      <t xml:space="preserve"> ในสองช่วงเวลา</t>
    </r>
  </si>
  <si>
    <r>
      <t xml:space="preserve">หลักคิดสำคัญ คือ การคำนวณ </t>
    </r>
    <r>
      <rPr>
        <b/>
        <sz val="18"/>
        <color theme="1"/>
        <rFont val="Angsana New"/>
        <family val="1"/>
      </rPr>
      <t>ส่วนต่าง (Difference Score)</t>
    </r>
    <r>
      <rPr>
        <sz val="18"/>
        <color theme="1"/>
        <rFont val="Angsana New"/>
        <family val="1"/>
      </rPr>
      <t xml:space="preserve"> ของข้อมูลแต่ละคู่ แล้วนำค่าเฉลี่ยของส่วนต่างไปทดสอบว่ามีความแตกต่างจากศูนย์ (Field, 2018)</t>
    </r>
  </si>
  <si>
    <r>
      <t xml:space="preserve">Paired Samples T-test ไม่มีการแบ่งเป็นหลายประเภทแบบ Independent T-test แต่สามารถจำแนกตาม </t>
    </r>
    <r>
      <rPr>
        <b/>
        <sz val="18"/>
        <color theme="1"/>
        <rFont val="Angsana New"/>
        <family val="1"/>
      </rPr>
      <t>บริบท</t>
    </r>
    <r>
      <rPr>
        <sz val="18"/>
        <color theme="1"/>
        <rFont val="Angsana New"/>
        <family val="1"/>
      </rPr>
      <t xml:space="preserve"> การเก็บข้อมูลได้ ดังนี้</t>
    </r>
  </si>
  <si>
    <r>
      <t xml:space="preserve">6. สรุปผล หาก </t>
    </r>
    <r>
      <rPr>
        <b/>
        <sz val="18"/>
        <color theme="1"/>
        <rFont val="Angsana New"/>
        <family val="1"/>
      </rPr>
      <t>p-value &lt; .05</t>
    </r>
    <r>
      <rPr>
        <sz val="18"/>
        <color theme="1"/>
        <rFont val="Angsana New"/>
        <family val="1"/>
      </rPr>
      <t xml:space="preserve"> แสดงว่าคะแนนก่อนและหลังมีความแตกต่างกันอย่างมีนัยสำคัญทางสถิติ</t>
    </r>
  </si>
  <si>
    <t>Field, A. (2018). Discovering Statistics Using IBM SPSS Statistics (5th ed.). Sage.</t>
  </si>
  <si>
    <t>Gravetter, F. J., &amp; Wallnau, L. B. (2021). Statistics for the Behavioral Sciences (11th ed.). Cengage Learning.</t>
  </si>
  <si>
    <t>Pallant, J. (2020). SPSS Survival Manual: A Step by Step Guide to Data Analysis using IBM SPSS (7th ed.). Routledge.</t>
  </si>
  <si>
    <t xml:space="preserve">เอกสารอ้างอิง </t>
  </si>
  <si>
    <t>3. ขั้นตอนการนำไปใช้ในการวิเคราะห์ข้อมูล</t>
  </si>
  <si>
    <t>2. สูตรคำนวนพื้นฐาน</t>
  </si>
  <si>
    <t>ของการทดสอบเปรียบเทียบคะแนนสอบก่อนและหลังเรียนของ..........</t>
  </si>
  <si>
    <t>จากตารางที่ ...........  พบว่า  การทดสอบก่อนเรียนและหลังเรียนของ.......................................................................................................................</t>
  </si>
  <si>
    <t>และเมื่อเปรียบเทียบระหว่างคะแนนก่อนและหลังเรียน พบว่า คะแนนสอบหลังเรียนของ..................</t>
  </si>
  <si>
    <t>ปรับปรุงล่าสุดเมื่อ 20 ตุลาคม 25668</t>
  </si>
  <si>
    <t xml:space="preserve">ถิรวิท ไพรมหานิยม. (2568). การหาค่า t-test dependent หรือ Paired Sample T-test ด้วยโปรแกรมสำเร็จรูป (Microsolf Exell).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</si>
</sst>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6" x14ac:knownFonts="1">
    <font>
      <sz val="11"/>
      <color theme="1"/>
      <name val="Calibri"/>
      <scheme val="minor"/>
    </font>
    <font>
      <sz val="18"/>
      <color theme="1"/>
      <name val="Angsana New"/>
      <family val="1"/>
    </font>
    <font>
      <b/>
      <sz val="18"/>
      <color theme="1"/>
      <name val="Angsana New"/>
      <family val="1"/>
    </font>
    <font>
      <sz val="18"/>
      <color rgb="FFFF0000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color rgb="FFFF0000"/>
      <name val="Angsana New"/>
      <family val="1"/>
    </font>
    <font>
      <sz val="18"/>
      <name val="Angsana New"/>
      <family val="1"/>
    </font>
    <font>
      <sz val="18"/>
      <color theme="0"/>
      <name val="Angsana New"/>
      <family val="1"/>
    </font>
    <font>
      <sz val="18"/>
      <color rgb="FF000000"/>
      <name val="Angsana New"/>
      <family val="1"/>
    </font>
    <font>
      <sz val="18"/>
      <color rgb="FFFF0000"/>
      <name val="Angsana New"/>
      <family val="1"/>
    </font>
    <font>
      <b/>
      <sz val="18"/>
      <name val="Angsana New"/>
      <family val="1"/>
    </font>
    <font>
      <b/>
      <vertAlign val="subscript"/>
      <sz val="18"/>
      <color theme="1"/>
      <name val="Angsana New"/>
      <family val="1"/>
    </font>
    <font>
      <sz val="16"/>
      <color theme="1"/>
      <name val="TH SarabunPSK"/>
      <family val="2"/>
    </font>
    <font>
      <b/>
      <sz val="20"/>
      <color rgb="FFFF0000"/>
      <name val="Angsana New"/>
      <family val="1"/>
    </font>
    <font>
      <b/>
      <sz val="24"/>
      <color theme="1"/>
      <name val="Angsana New"/>
      <family val="1"/>
    </font>
  </fonts>
  <fills count="2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E598"/>
        <bgColor rgb="FFFFE598"/>
      </patternFill>
    </fill>
    <fill>
      <patternFill patternType="solid">
        <fgColor rgb="FFFF9900"/>
        <bgColor rgb="FFFF9900"/>
      </patternFill>
    </fill>
    <fill>
      <patternFill patternType="solid">
        <fgColor rgb="FFFCE5CD"/>
        <bgColor rgb="FFFCE5CD"/>
      </patternFill>
    </fill>
    <fill>
      <patternFill patternType="solid">
        <fgColor rgb="FFB4C6E7"/>
        <bgColor rgb="FFB4C6E7"/>
      </patternFill>
    </fill>
    <fill>
      <patternFill patternType="solid">
        <fgColor rgb="FFFBE4D5"/>
        <bgColor rgb="FFFBE4D5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rgb="FFC5E0B3"/>
        <bgColor rgb="FFC5E0B3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99CC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EF2CB"/>
      </patternFill>
    </fill>
    <fill>
      <patternFill patternType="solid">
        <fgColor theme="0"/>
        <bgColor rgb="FFC5E0B3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9" xfId="0" applyFont="1" applyFill="1" applyBorder="1"/>
    <xf numFmtId="0" fontId="1" fillId="2" borderId="1" xfId="0" applyFont="1" applyFill="1" applyBorder="1" applyAlignment="1">
      <alignment horizontal="left"/>
    </xf>
    <xf numFmtId="0" fontId="2" fillId="3" borderId="1" xfId="0" applyFont="1" applyFill="1" applyBorder="1"/>
    <xf numFmtId="0" fontId="1" fillId="3" borderId="1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1" fillId="2" borderId="1" xfId="0" applyFont="1" applyFill="1" applyBorder="1" applyAlignment="1">
      <alignment horizontal="center"/>
    </xf>
    <xf numFmtId="0" fontId="4" fillId="0" borderId="0" xfId="0" applyFont="1"/>
    <xf numFmtId="0" fontId="5" fillId="4" borderId="13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/>
    </xf>
    <xf numFmtId="0" fontId="5" fillId="6" borderId="15" xfId="0" applyFont="1" applyFill="1" applyBorder="1" applyAlignment="1">
      <alignment horizontal="center"/>
    </xf>
    <xf numFmtId="0" fontId="5" fillId="6" borderId="16" xfId="0" applyFont="1" applyFill="1" applyBorder="1" applyAlignment="1">
      <alignment horizontal="center"/>
    </xf>
    <xf numFmtId="0" fontId="4" fillId="8" borderId="13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4" fillId="9" borderId="1" xfId="0" applyFont="1" applyFill="1" applyBorder="1"/>
    <xf numFmtId="0" fontId="4" fillId="9" borderId="17" xfId="0" applyFont="1" applyFill="1" applyBorder="1"/>
    <xf numFmtId="0" fontId="4" fillId="9" borderId="19" xfId="0" applyFont="1" applyFill="1" applyBorder="1"/>
    <xf numFmtId="0" fontId="4" fillId="10" borderId="4" xfId="0" applyFont="1" applyFill="1" applyBorder="1" applyAlignment="1">
      <alignment horizontal="center"/>
    </xf>
    <xf numFmtId="0" fontId="4" fillId="10" borderId="14" xfId="0" applyFont="1" applyFill="1" applyBorder="1" applyAlignment="1">
      <alignment horizontal="center"/>
    </xf>
    <xf numFmtId="1" fontId="4" fillId="9" borderId="13" xfId="0" applyNumberFormat="1" applyFont="1" applyFill="1" applyBorder="1" applyAlignment="1">
      <alignment horizontal="center" vertical="center"/>
    </xf>
    <xf numFmtId="2" fontId="4" fillId="9" borderId="13" xfId="0" applyNumberFormat="1" applyFont="1" applyFill="1" applyBorder="1" applyAlignment="1">
      <alignment horizontal="center" vertical="center"/>
    </xf>
    <xf numFmtId="2" fontId="4" fillId="9" borderId="17" xfId="0" applyNumberFormat="1" applyFont="1" applyFill="1" applyBorder="1" applyAlignment="1">
      <alignment horizontal="center" vertical="center"/>
    </xf>
    <xf numFmtId="0" fontId="5" fillId="9" borderId="5" xfId="0" applyFont="1" applyFill="1" applyBorder="1"/>
    <xf numFmtId="0" fontId="4" fillId="9" borderId="9" xfId="0" applyFont="1" applyFill="1" applyBorder="1"/>
    <xf numFmtId="0" fontId="4" fillId="9" borderId="14" xfId="0" applyFont="1" applyFill="1" applyBorder="1" applyAlignment="1">
      <alignment horizontal="center"/>
    </xf>
    <xf numFmtId="2" fontId="4" fillId="9" borderId="14" xfId="0" applyNumberFormat="1" applyFont="1" applyFill="1" applyBorder="1" applyAlignment="1">
      <alignment horizontal="center"/>
    </xf>
    <xf numFmtId="0" fontId="4" fillId="9" borderId="12" xfId="0" applyFont="1" applyFill="1" applyBorder="1"/>
    <xf numFmtId="2" fontId="4" fillId="9" borderId="11" xfId="0" applyNumberFormat="1" applyFont="1" applyFill="1" applyBorder="1" applyAlignment="1">
      <alignment horizontal="center"/>
    </xf>
    <xf numFmtId="0" fontId="4" fillId="9" borderId="16" xfId="0" applyFont="1" applyFill="1" applyBorder="1" applyAlignment="1">
      <alignment horizontal="center"/>
    </xf>
    <xf numFmtId="2" fontId="4" fillId="9" borderId="16" xfId="0" applyNumberFormat="1" applyFont="1" applyFill="1" applyBorder="1" applyAlignment="1">
      <alignment horizontal="center"/>
    </xf>
    <xf numFmtId="0" fontId="4" fillId="9" borderId="4" xfId="0" applyFont="1" applyFill="1" applyBorder="1"/>
    <xf numFmtId="0" fontId="4" fillId="10" borderId="14" xfId="0" applyFont="1" applyFill="1" applyBorder="1"/>
    <xf numFmtId="0" fontId="4" fillId="10" borderId="4" xfId="0" applyFont="1" applyFill="1" applyBorder="1"/>
    <xf numFmtId="0" fontId="4" fillId="9" borderId="5" xfId="0" applyFont="1" applyFill="1" applyBorder="1"/>
    <xf numFmtId="0" fontId="4" fillId="10" borderId="5" xfId="0" applyFont="1" applyFill="1" applyBorder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4" fillId="10" borderId="9" xfId="0" applyFont="1" applyFill="1" applyBorder="1" applyAlignment="1">
      <alignment horizontal="center"/>
    </xf>
    <xf numFmtId="0" fontId="5" fillId="9" borderId="17" xfId="0" applyFont="1" applyFill="1" applyBorder="1"/>
    <xf numFmtId="2" fontId="4" fillId="9" borderId="13" xfId="0" applyNumberFormat="1" applyFont="1" applyFill="1" applyBorder="1" applyAlignment="1">
      <alignment horizontal="center"/>
    </xf>
    <xf numFmtId="164" fontId="4" fillId="9" borderId="16" xfId="0" applyNumberFormat="1" applyFont="1" applyFill="1" applyBorder="1" applyAlignment="1">
      <alignment horizontal="center"/>
    </xf>
    <xf numFmtId="164" fontId="4" fillId="9" borderId="13" xfId="0" applyNumberFormat="1" applyFont="1" applyFill="1" applyBorder="1" applyAlignment="1">
      <alignment horizontal="center"/>
    </xf>
    <xf numFmtId="165" fontId="8" fillId="9" borderId="1" xfId="0" applyNumberFormat="1" applyFont="1" applyFill="1" applyBorder="1"/>
    <xf numFmtId="0" fontId="8" fillId="9" borderId="1" xfId="0" applyFont="1" applyFill="1" applyBorder="1"/>
    <xf numFmtId="0" fontId="4" fillId="11" borderId="13" xfId="0" applyFont="1" applyFill="1" applyBorder="1" applyAlignment="1">
      <alignment horizontal="center"/>
    </xf>
    <xf numFmtId="0" fontId="4" fillId="12" borderId="13" xfId="0" applyFont="1" applyFill="1" applyBorder="1" applyAlignment="1">
      <alignment horizontal="center"/>
    </xf>
    <xf numFmtId="0" fontId="10" fillId="0" borderId="13" xfId="0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0" fontId="8" fillId="0" borderId="0" xfId="0" applyFont="1"/>
    <xf numFmtId="0" fontId="4" fillId="13" borderId="13" xfId="0" applyFont="1" applyFill="1" applyBorder="1" applyAlignment="1">
      <alignment horizontal="center"/>
    </xf>
    <xf numFmtId="2" fontId="4" fillId="13" borderId="13" xfId="0" applyNumberFormat="1" applyFont="1" applyFill="1" applyBorder="1" applyAlignment="1">
      <alignment horizontal="center"/>
    </xf>
    <xf numFmtId="0" fontId="4" fillId="14" borderId="13" xfId="0" applyFont="1" applyFill="1" applyBorder="1" applyAlignment="1">
      <alignment horizontal="center"/>
    </xf>
    <xf numFmtId="2" fontId="4" fillId="14" borderId="13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10" borderId="13" xfId="0" applyFont="1" applyFill="1" applyBorder="1" applyAlignment="1">
      <alignment horizontal="center" vertical="center"/>
    </xf>
    <xf numFmtId="0" fontId="5" fillId="10" borderId="17" xfId="0" applyFont="1" applyFill="1" applyBorder="1" applyAlignment="1">
      <alignment horizontal="center" vertical="center"/>
    </xf>
    <xf numFmtId="0" fontId="5" fillId="10" borderId="13" xfId="0" applyFont="1" applyFill="1" applyBorder="1" applyAlignment="1">
      <alignment horizontal="center" vertical="center" wrapText="1"/>
    </xf>
    <xf numFmtId="0" fontId="4" fillId="0" borderId="8" xfId="0" applyFont="1" applyFill="1" applyBorder="1"/>
    <xf numFmtId="0" fontId="5" fillId="10" borderId="24" xfId="0" applyFont="1" applyFill="1" applyBorder="1" applyAlignment="1">
      <alignment vertical="center"/>
    </xf>
    <xf numFmtId="0" fontId="13" fillId="16" borderId="13" xfId="0" applyFont="1" applyFill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17" borderId="1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/>
    <xf numFmtId="0" fontId="5" fillId="10" borderId="19" xfId="0" applyFont="1" applyFill="1" applyBorder="1" applyAlignment="1">
      <alignment horizontal="center" vertical="center"/>
    </xf>
    <xf numFmtId="1" fontId="4" fillId="9" borderId="19" xfId="0" applyNumberFormat="1" applyFont="1" applyFill="1" applyBorder="1" applyAlignment="1">
      <alignment horizontal="center" vertical="center"/>
    </xf>
    <xf numFmtId="0" fontId="4" fillId="0" borderId="8" xfId="0" applyFont="1" applyBorder="1"/>
    <xf numFmtId="0" fontId="10" fillId="0" borderId="8" xfId="0" applyFont="1" applyFill="1" applyBorder="1"/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/>
    </xf>
    <xf numFmtId="1" fontId="4" fillId="0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 vertical="center"/>
    </xf>
    <xf numFmtId="0" fontId="11" fillId="0" borderId="8" xfId="0" applyFont="1" applyFill="1" applyBorder="1"/>
    <xf numFmtId="0" fontId="7" fillId="0" borderId="8" xfId="0" applyFont="1" applyFill="1" applyBorder="1" applyAlignment="1">
      <alignment horizontal="center"/>
    </xf>
    <xf numFmtId="1" fontId="7" fillId="9" borderId="13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/>
    </xf>
    <xf numFmtId="164" fontId="4" fillId="0" borderId="8" xfId="0" applyNumberFormat="1" applyFont="1" applyFill="1" applyBorder="1" applyAlignment="1">
      <alignment horizontal="center" vertical="center"/>
    </xf>
    <xf numFmtId="164" fontId="4" fillId="9" borderId="25" xfId="0" applyNumberFormat="1" applyFont="1" applyFill="1" applyBorder="1" applyAlignment="1">
      <alignment horizontal="center" vertical="center"/>
    </xf>
    <xf numFmtId="164" fontId="4" fillId="9" borderId="26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1" fillId="0" borderId="8" xfId="0" applyFont="1" applyFill="1" applyBorder="1"/>
    <xf numFmtId="0" fontId="5" fillId="0" borderId="8" xfId="0" applyFont="1" applyFill="1" applyBorder="1" applyAlignment="1">
      <alignment horizontal="center" vertical="center" textRotation="90"/>
    </xf>
    <xf numFmtId="0" fontId="7" fillId="0" borderId="8" xfId="0" applyFont="1" applyFill="1" applyBorder="1"/>
    <xf numFmtId="0" fontId="4" fillId="0" borderId="8" xfId="0" applyFont="1" applyFill="1" applyBorder="1" applyAlignment="1">
      <alignment horizontal="center" vertical="center"/>
    </xf>
    <xf numFmtId="0" fontId="7" fillId="0" borderId="22" xfId="0" applyFont="1" applyBorder="1"/>
    <xf numFmtId="0" fontId="7" fillId="0" borderId="7" xfId="0" applyFont="1" applyBorder="1"/>
    <xf numFmtId="0" fontId="7" fillId="0" borderId="8" xfId="0" applyFont="1" applyBorder="1"/>
    <xf numFmtId="0" fontId="5" fillId="10" borderId="24" xfId="0" applyFont="1" applyFill="1" applyBorder="1" applyAlignment="1">
      <alignment horizontal="center" vertical="center"/>
    </xf>
    <xf numFmtId="0" fontId="7" fillId="0" borderId="24" xfId="0" applyFont="1" applyBorder="1"/>
    <xf numFmtId="0" fontId="5" fillId="10" borderId="18" xfId="0" applyFont="1" applyFill="1" applyBorder="1" applyAlignment="1">
      <alignment horizontal="center" vertical="center"/>
    </xf>
    <xf numFmtId="0" fontId="11" fillId="0" borderId="18" xfId="0" applyFont="1" applyBorder="1"/>
    <xf numFmtId="2" fontId="4" fillId="9" borderId="20" xfId="0" applyNumberFormat="1" applyFont="1" applyFill="1" applyBorder="1" applyAlignment="1">
      <alignment horizontal="right" vertical="center"/>
    </xf>
    <xf numFmtId="0" fontId="7" fillId="0" borderId="21" xfId="0" applyFont="1" applyBorder="1"/>
    <xf numFmtId="2" fontId="4" fillId="9" borderId="18" xfId="0" applyNumberFormat="1" applyFont="1" applyFill="1" applyBorder="1" applyAlignment="1">
      <alignment horizontal="left" vertical="center"/>
    </xf>
    <xf numFmtId="0" fontId="7" fillId="0" borderId="11" xfId="0" applyFont="1" applyBorder="1"/>
    <xf numFmtId="0" fontId="4" fillId="9" borderId="24" xfId="0" applyFont="1" applyFill="1" applyBorder="1" applyAlignment="1">
      <alignment horizontal="center" vertical="center"/>
    </xf>
    <xf numFmtId="0" fontId="14" fillId="15" borderId="11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8" xfId="0" applyFont="1" applyFill="1" applyBorder="1"/>
    <xf numFmtId="0" fontId="1" fillId="2" borderId="31" xfId="0" applyFont="1" applyFill="1" applyBorder="1"/>
    <xf numFmtId="0" fontId="1" fillId="2" borderId="33" xfId="0" applyFont="1" applyFill="1" applyBorder="1"/>
    <xf numFmtId="0" fontId="1" fillId="2" borderId="34" xfId="0" applyFont="1" applyFill="1" applyBorder="1"/>
    <xf numFmtId="0" fontId="1" fillId="0" borderId="0" xfId="0" applyFont="1"/>
    <xf numFmtId="0" fontId="1" fillId="0" borderId="8" xfId="0" applyFont="1" applyBorder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0" fontId="2" fillId="19" borderId="8" xfId="0" applyFont="1" applyFill="1" applyBorder="1"/>
    <xf numFmtId="0" fontId="1" fillId="19" borderId="8" xfId="0" applyFont="1" applyFill="1" applyBorder="1"/>
    <xf numFmtId="0" fontId="2" fillId="0" borderId="8" xfId="0" applyFont="1" applyBorder="1"/>
    <xf numFmtId="49" fontId="1" fillId="0" borderId="8" xfId="0" applyNumberFormat="1" applyFont="1" applyBorder="1"/>
    <xf numFmtId="0" fontId="1" fillId="0" borderId="8" xfId="0" applyFont="1" applyBorder="1" applyAlignment="1">
      <alignment horizontal="left" vertical="center" indent="1"/>
    </xf>
    <xf numFmtId="0" fontId="1" fillId="18" borderId="8" xfId="0" applyFont="1" applyFill="1" applyBorder="1"/>
    <xf numFmtId="0" fontId="1" fillId="0" borderId="35" xfId="0" applyFont="1" applyBorder="1"/>
    <xf numFmtId="0" fontId="2" fillId="18" borderId="8" xfId="0" applyFont="1" applyFill="1" applyBorder="1"/>
    <xf numFmtId="0" fontId="15" fillId="0" borderId="2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4" fillId="10" borderId="14" xfId="0" applyFont="1" applyFill="1" applyBorder="1" applyAlignment="1">
      <alignment horizontal="center" vertical="center"/>
    </xf>
    <xf numFmtId="0" fontId="5" fillId="0" borderId="6" xfId="0" applyFont="1" applyFill="1" applyBorder="1" applyAlignment="1"/>
    <xf numFmtId="0" fontId="4" fillId="0" borderId="28" xfId="0" applyFont="1" applyBorder="1"/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/>
    <xf numFmtId="0" fontId="5" fillId="7" borderId="8" xfId="0" applyFont="1" applyFill="1" applyBorder="1" applyAlignment="1">
      <alignment horizontal="center"/>
    </xf>
    <xf numFmtId="0" fontId="5" fillId="0" borderId="32" xfId="0" applyFont="1" applyFill="1" applyBorder="1" applyAlignment="1"/>
    <xf numFmtId="0" fontId="5" fillId="9" borderId="8" xfId="0" applyFont="1" applyFill="1" applyBorder="1"/>
    <xf numFmtId="0" fontId="4" fillId="9" borderId="8" xfId="0" applyFont="1" applyFill="1" applyBorder="1"/>
    <xf numFmtId="0" fontId="4" fillId="9" borderId="32" xfId="0" applyFont="1" applyFill="1" applyBorder="1"/>
    <xf numFmtId="0" fontId="4" fillId="9" borderId="8" xfId="0" applyFont="1" applyFill="1" applyBorder="1" applyAlignment="1">
      <alignment horizontal="center"/>
    </xf>
    <xf numFmtId="2" fontId="4" fillId="9" borderId="18" xfId="0" applyNumberFormat="1" applyFont="1" applyFill="1" applyBorder="1" applyAlignment="1">
      <alignment horizontal="center"/>
    </xf>
    <xf numFmtId="0" fontId="4" fillId="9" borderId="21" xfId="0" applyFont="1" applyFill="1" applyBorder="1"/>
    <xf numFmtId="0" fontId="4" fillId="9" borderId="20" xfId="0" applyFont="1" applyFill="1" applyBorder="1"/>
    <xf numFmtId="0" fontId="4" fillId="10" borderId="17" xfId="0" applyFont="1" applyFill="1" applyBorder="1" applyAlignment="1">
      <alignment horizontal="center"/>
    </xf>
    <xf numFmtId="0" fontId="7" fillId="0" borderId="19" xfId="0" applyFont="1" applyBorder="1"/>
    <xf numFmtId="0" fontId="4" fillId="10" borderId="20" xfId="0" applyFont="1" applyFill="1" applyBorder="1"/>
    <xf numFmtId="0" fontId="4" fillId="0" borderId="32" xfId="0" applyFont="1" applyBorder="1"/>
    <xf numFmtId="0" fontId="4" fillId="10" borderId="20" xfId="0" applyFont="1" applyFill="1" applyBorder="1" applyAlignment="1">
      <alignment horizontal="center" vertical="center"/>
    </xf>
    <xf numFmtId="0" fontId="4" fillId="0" borderId="33" xfId="0" applyFont="1" applyFill="1" applyBorder="1"/>
    <xf numFmtId="0" fontId="4" fillId="0" borderId="34" xfId="0" applyFont="1" applyBorder="1"/>
    <xf numFmtId="0" fontId="4" fillId="0" borderId="35" xfId="0" applyFont="1" applyBorder="1"/>
    <xf numFmtId="0" fontId="8" fillId="0" borderId="31" xfId="0" applyFont="1" applyBorder="1" applyAlignment="1">
      <alignment horizontal="center"/>
    </xf>
    <xf numFmtId="0" fontId="4" fillId="9" borderId="8" xfId="0" applyFont="1" applyFill="1" applyBorder="1" applyAlignment="1">
      <alignment horizontal="right"/>
    </xf>
    <xf numFmtId="0" fontId="4" fillId="9" borderId="8" xfId="0" applyFont="1" applyFill="1" applyBorder="1" applyAlignment="1">
      <alignment horizontal="left"/>
    </xf>
    <xf numFmtId="2" fontId="4" fillId="9" borderId="23" xfId="0" applyNumberFormat="1" applyFont="1" applyFill="1" applyBorder="1" applyAlignment="1">
      <alignment horizontal="center" vertical="center"/>
    </xf>
    <xf numFmtId="0" fontId="7" fillId="0" borderId="16" xfId="0" applyFont="1" applyBorder="1"/>
    <xf numFmtId="2" fontId="4" fillId="9" borderId="8" xfId="0" applyNumberFormat="1" applyFont="1" applyFill="1" applyBorder="1" applyAlignment="1">
      <alignment horizontal="center"/>
    </xf>
    <xf numFmtId="0" fontId="9" fillId="9" borderId="8" xfId="0" applyFont="1" applyFill="1" applyBorder="1" applyAlignment="1">
      <alignment horizontal="left"/>
    </xf>
    <xf numFmtId="0" fontId="8" fillId="0" borderId="33" xfId="0" applyFont="1" applyBorder="1" applyAlignment="1">
      <alignment horizontal="center"/>
    </xf>
    <xf numFmtId="0" fontId="4" fillId="0" borderId="34" xfId="0" applyFont="1" applyFill="1" applyBorder="1"/>
    <xf numFmtId="0" fontId="4" fillId="0" borderId="34" xfId="0" applyFont="1" applyFill="1" applyBorder="1" applyAlignment="1">
      <alignment horizontal="right"/>
    </xf>
    <xf numFmtId="0" fontId="4" fillId="0" borderId="35" xfId="0" applyFont="1" applyFill="1" applyBorder="1"/>
    <xf numFmtId="0" fontId="1" fillId="9" borderId="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123825</xdr:colOff>
      <xdr:row>15</xdr:row>
      <xdr:rowOff>171450</xdr:rowOff>
    </xdr:from>
    <xdr:ext cx="2800350" cy="666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390525</xdr:colOff>
      <xdr:row>18</xdr:row>
      <xdr:rowOff>66675</xdr:rowOff>
    </xdr:from>
    <xdr:ext cx="76200" cy="2095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381000</xdr:colOff>
      <xdr:row>19</xdr:row>
      <xdr:rowOff>114300</xdr:rowOff>
    </xdr:from>
    <xdr:ext cx="114300" cy="180975"/>
    <xdr:pic>
      <xdr:nvPicPr>
        <xdr:cNvPr id="4" name="image4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381000</xdr:colOff>
      <xdr:row>20</xdr:row>
      <xdr:rowOff>76200</xdr:rowOff>
    </xdr:from>
    <xdr:ext cx="104775" cy="209550"/>
    <xdr:pic>
      <xdr:nvPicPr>
        <xdr:cNvPr id="5" name="image5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342900</xdr:colOff>
      <xdr:row>21</xdr:row>
      <xdr:rowOff>104775</xdr:rowOff>
    </xdr:from>
    <xdr:ext cx="133350" cy="180975"/>
    <xdr:pic>
      <xdr:nvPicPr>
        <xdr:cNvPr id="6" name="image2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114300</xdr:colOff>
      <xdr:row>5</xdr:row>
      <xdr:rowOff>38100</xdr:rowOff>
    </xdr:from>
    <xdr:ext cx="276225" cy="2857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212650" y="3639096"/>
          <a:ext cx="266700" cy="281808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800"/>
        </a:p>
      </xdr:txBody>
    </xdr:sp>
    <xdr:clientData fLocksWithSheet="0"/>
  </xdr:oneCellAnchor>
  <xdr:oneCellAnchor>
    <xdr:from>
      <xdr:col>3</xdr:col>
      <xdr:colOff>314324</xdr:colOff>
      <xdr:row>2</xdr:row>
      <xdr:rowOff>33337</xdr:rowOff>
    </xdr:from>
    <xdr:ext cx="314325" cy="25468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927C78FB-C0EE-419F-A51A-8F9001611464}"/>
                </a:ext>
              </a:extLst>
            </xdr:cNvPr>
            <xdr:cNvSpPr txBox="1"/>
          </xdr:nvSpPr>
          <xdr:spPr>
            <a:xfrm>
              <a:off x="4429124" y="738187"/>
              <a:ext cx="314325" cy="2546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600">
                            <a:solidFill>
                              <a:srgbClr val="836967"/>
                            </a:solidFill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600" i="1">
                            <a:latin typeface="Cambria Math" panose="02040503050406030204" pitchFamily="18" charset="0"/>
                          </a:rPr>
                          <m:t>𝐷</m:t>
                        </m:r>
                      </m:e>
                    </m:acc>
                  </m:oMath>
                </m:oMathPara>
              </a14:m>
              <a:endParaRPr lang="en-US" sz="1600"/>
            </a:p>
          </xdr:txBody>
        </xdr:sp>
      </mc:Choice>
      <mc:Fallback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927C78FB-C0EE-419F-A51A-8F9001611464}"/>
                </a:ext>
              </a:extLst>
            </xdr:cNvPr>
            <xdr:cNvSpPr txBox="1"/>
          </xdr:nvSpPr>
          <xdr:spPr>
            <a:xfrm>
              <a:off x="4429124" y="738187"/>
              <a:ext cx="314325" cy="2546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600" i="0">
                  <a:latin typeface="Cambria Math" panose="02040503050406030204" pitchFamily="18" charset="0"/>
                </a:rPr>
                <a:t>𝐷</a:t>
              </a:r>
              <a:r>
                <a:rPr lang="en-US" sz="1600" i="0">
                  <a:solidFill>
                    <a:srgbClr val="836967"/>
                  </a:solidFill>
                  <a:latin typeface="Cambria Math" panose="02040503050406030204" pitchFamily="18" charset="0"/>
                </a:rPr>
                <a:t> ̅</a:t>
              </a:r>
              <a:endParaRPr lang="en-US" sz="16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F992"/>
  <sheetViews>
    <sheetView showGridLines="0" tabSelected="1" zoomScale="85" zoomScaleNormal="85" workbookViewId="0">
      <selection activeCell="F26" sqref="F26"/>
    </sheetView>
  </sheetViews>
  <sheetFormatPr defaultColWidth="14.42578125" defaultRowHeight="15" customHeight="1" x14ac:dyDescent="0.55000000000000004"/>
  <cols>
    <col min="1" max="16" width="9.140625" style="116" customWidth="1"/>
    <col min="17" max="17" width="5.28515625" style="116" customWidth="1"/>
    <col min="18" max="18" width="4.5703125" style="116" customWidth="1"/>
    <col min="19" max="25" width="9.140625" style="116" customWidth="1"/>
    <col min="26" max="27" width="14.42578125" style="116"/>
    <col min="28" max="28" width="9.85546875" style="116" customWidth="1"/>
    <col min="29" max="30" width="14.42578125" style="116"/>
    <col min="31" max="31" width="9.7109375" style="116" customWidth="1"/>
    <col min="32" max="32" width="4" style="116" customWidth="1"/>
    <col min="33" max="16384" width="14.42578125" style="116"/>
  </cols>
  <sheetData>
    <row r="1" spans="1:32" ht="26.25" customHeight="1" thickBot="1" x14ac:dyDescent="0.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32" ht="26.25" customHeight="1" x14ac:dyDescent="0.55000000000000004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1"/>
      <c r="R2" s="112"/>
      <c r="S2" s="135" t="s">
        <v>57</v>
      </c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23"/>
      <c r="AF2" s="124"/>
    </row>
    <row r="3" spans="1:32" ht="26.25" customHeight="1" x14ac:dyDescent="0.55000000000000004">
      <c r="A3" s="1"/>
      <c r="B3" s="5"/>
      <c r="C3" s="85" t="s">
        <v>0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100"/>
      <c r="P3" s="6"/>
      <c r="Q3" s="1"/>
      <c r="R3" s="125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17"/>
      <c r="AF3" s="126"/>
    </row>
    <row r="4" spans="1:32" ht="26.25" customHeight="1" x14ac:dyDescent="0.55000000000000004">
      <c r="A4" s="1"/>
      <c r="B4" s="5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6"/>
      <c r="Q4" s="1"/>
      <c r="R4" s="125"/>
      <c r="S4" s="127" t="s">
        <v>58</v>
      </c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6"/>
    </row>
    <row r="5" spans="1:32" ht="26.25" customHeight="1" x14ac:dyDescent="0.55000000000000004">
      <c r="A5" s="1"/>
      <c r="B5" s="5"/>
      <c r="C5" s="1"/>
      <c r="D5" s="1" t="s">
        <v>1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6"/>
      <c r="Q5" s="1"/>
      <c r="R5" s="125"/>
      <c r="S5" s="129" t="s">
        <v>78</v>
      </c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26"/>
    </row>
    <row r="6" spans="1:32" ht="26.25" customHeight="1" x14ac:dyDescent="0.55000000000000004">
      <c r="A6" s="1"/>
      <c r="B6" s="5"/>
      <c r="C6" s="7" t="s">
        <v>3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6"/>
      <c r="Q6" s="1"/>
      <c r="R6" s="125"/>
      <c r="S6" s="117" t="s">
        <v>79</v>
      </c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26"/>
    </row>
    <row r="7" spans="1:32" ht="26.25" customHeight="1" x14ac:dyDescent="0.55000000000000004">
      <c r="A7" s="1"/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6"/>
      <c r="Q7" s="1"/>
      <c r="R7" s="125"/>
      <c r="S7" s="117" t="s">
        <v>59</v>
      </c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26"/>
    </row>
    <row r="8" spans="1:32" ht="26.25" customHeight="1" x14ac:dyDescent="0.55000000000000004">
      <c r="A8" s="1"/>
      <c r="B8" s="5"/>
      <c r="C8" s="8" t="s">
        <v>4</v>
      </c>
      <c r="D8" s="9"/>
      <c r="E8" s="9"/>
      <c r="F8" s="1"/>
      <c r="G8" s="1"/>
      <c r="H8" s="1"/>
      <c r="I8" s="1"/>
      <c r="J8" s="1"/>
      <c r="K8" s="1"/>
      <c r="L8" s="1"/>
      <c r="M8" s="1"/>
      <c r="N8" s="1"/>
      <c r="O8" s="1"/>
      <c r="P8" s="6"/>
      <c r="Q8" s="1"/>
      <c r="R8" s="125"/>
      <c r="S8" s="117"/>
      <c r="T8" s="130" t="s">
        <v>80</v>
      </c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26"/>
    </row>
    <row r="9" spans="1:32" ht="26.25" customHeight="1" x14ac:dyDescent="0.55000000000000004">
      <c r="A9" s="1"/>
      <c r="B9" s="5"/>
      <c r="C9" s="1"/>
      <c r="D9" s="1" t="s">
        <v>5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6"/>
      <c r="Q9" s="1"/>
      <c r="R9" s="125"/>
      <c r="S9" s="117"/>
      <c r="T9" s="130" t="s">
        <v>81</v>
      </c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26"/>
    </row>
    <row r="10" spans="1:32" ht="26.25" customHeight="1" x14ac:dyDescent="0.55000000000000004">
      <c r="A10" s="1"/>
      <c r="B10" s="5"/>
      <c r="C10" s="1"/>
      <c r="D10" s="1" t="s">
        <v>8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6"/>
      <c r="Q10" s="1"/>
      <c r="R10" s="125"/>
      <c r="S10" s="117"/>
      <c r="T10" s="130" t="s">
        <v>82</v>
      </c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26"/>
    </row>
    <row r="11" spans="1:32" ht="26.25" customHeight="1" x14ac:dyDescent="0.55000000000000004">
      <c r="A11" s="1"/>
      <c r="B11" s="5"/>
      <c r="C11" s="1"/>
      <c r="D11" s="1" t="s">
        <v>10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6"/>
      <c r="Q11" s="1"/>
      <c r="R11" s="125"/>
      <c r="S11" s="117" t="s">
        <v>83</v>
      </c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26"/>
    </row>
    <row r="12" spans="1:32" ht="26.25" customHeight="1" x14ac:dyDescent="0.55000000000000004">
      <c r="A12" s="1"/>
      <c r="B12" s="5"/>
      <c r="C12" s="1"/>
      <c r="D12" s="1" t="s">
        <v>12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6"/>
      <c r="Q12" s="1"/>
      <c r="R12" s="125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26"/>
    </row>
    <row r="13" spans="1:32" ht="26.25" customHeight="1" x14ac:dyDescent="0.55000000000000004">
      <c r="A13" s="1"/>
      <c r="B13" s="5"/>
      <c r="C13" s="1"/>
      <c r="D13" s="1" t="s">
        <v>14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6"/>
      <c r="Q13" s="1"/>
      <c r="R13" s="125"/>
      <c r="S13" s="134" t="s">
        <v>91</v>
      </c>
      <c r="T13" s="132"/>
      <c r="U13" s="132"/>
      <c r="V13" s="132"/>
      <c r="W13" s="132"/>
      <c r="X13" s="132"/>
      <c r="Y13" s="132"/>
      <c r="Z13" s="132"/>
      <c r="AA13" s="128"/>
      <c r="AB13" s="128"/>
      <c r="AC13" s="128"/>
      <c r="AD13" s="128"/>
      <c r="AE13" s="128"/>
      <c r="AF13" s="126"/>
    </row>
    <row r="14" spans="1:32" ht="26.25" customHeight="1" x14ac:dyDescent="0.55000000000000004">
      <c r="A14" s="1"/>
      <c r="B14" s="5"/>
      <c r="C14" s="1"/>
      <c r="D14" s="7" t="s">
        <v>15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6"/>
      <c r="Q14" s="1"/>
      <c r="R14" s="113"/>
      <c r="S14" s="111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26"/>
    </row>
    <row r="15" spans="1:32" ht="26.25" customHeight="1" x14ac:dyDescent="0.55000000000000004">
      <c r="A15" s="1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6"/>
      <c r="Q15" s="1"/>
      <c r="R15" s="113"/>
      <c r="S15" s="117"/>
      <c r="T15" s="111"/>
      <c r="U15" s="111" t="s">
        <v>2</v>
      </c>
      <c r="V15" s="111"/>
      <c r="W15" s="111"/>
      <c r="X15" s="111"/>
      <c r="Y15" s="111"/>
      <c r="Z15" s="111"/>
      <c r="AA15" s="117"/>
      <c r="AB15" s="117"/>
      <c r="AC15" s="117"/>
      <c r="AD15" s="117"/>
      <c r="AE15" s="117"/>
      <c r="AF15" s="126"/>
    </row>
    <row r="16" spans="1:32" ht="26.25" customHeight="1" x14ac:dyDescent="0.55000000000000004">
      <c r="A16" s="1"/>
      <c r="B16" s="5"/>
      <c r="C16" s="86" t="s">
        <v>16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100"/>
      <c r="O16" s="1"/>
      <c r="P16" s="6"/>
      <c r="Q16" s="1"/>
      <c r="R16" s="113"/>
      <c r="S16" s="111"/>
      <c r="T16" s="111"/>
      <c r="U16" s="111"/>
      <c r="V16" s="111"/>
      <c r="W16" s="111"/>
      <c r="X16" s="111"/>
      <c r="Y16" s="111"/>
      <c r="Z16" s="111"/>
      <c r="AA16" s="117"/>
      <c r="AB16" s="117"/>
      <c r="AC16" s="117"/>
      <c r="AD16" s="117"/>
      <c r="AE16" s="117"/>
      <c r="AF16" s="126"/>
    </row>
    <row r="17" spans="1:32" ht="26.25" customHeight="1" x14ac:dyDescent="0.55000000000000004">
      <c r="A17" s="1"/>
      <c r="B17" s="5"/>
      <c r="C17" s="86" t="s">
        <v>17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100"/>
      <c r="O17" s="1"/>
      <c r="P17" s="6"/>
      <c r="Q17" s="1"/>
      <c r="R17" s="113"/>
      <c r="S17" s="111"/>
      <c r="T17" s="111"/>
      <c r="U17" s="111"/>
      <c r="V17" s="111"/>
      <c r="W17" s="111"/>
      <c r="X17" s="111"/>
      <c r="Y17" s="111"/>
      <c r="Z17" s="111"/>
      <c r="AA17" s="117"/>
      <c r="AB17" s="117"/>
      <c r="AC17" s="117"/>
      <c r="AD17" s="117"/>
      <c r="AE17" s="117"/>
      <c r="AF17" s="126"/>
    </row>
    <row r="18" spans="1:32" ht="26.25" customHeight="1" x14ac:dyDescent="0.55000000000000004">
      <c r="A18" s="1"/>
      <c r="B18" s="5"/>
      <c r="C18" s="87" t="s">
        <v>95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100"/>
      <c r="O18" s="1"/>
      <c r="P18" s="6"/>
      <c r="Q18" s="1"/>
      <c r="R18" s="113"/>
      <c r="S18" s="111"/>
      <c r="T18" s="117"/>
      <c r="U18" s="111"/>
      <c r="V18" s="111"/>
      <c r="W18" s="111"/>
      <c r="X18" s="111"/>
      <c r="Y18" s="111"/>
      <c r="Z18" s="111"/>
      <c r="AA18" s="117"/>
      <c r="AB18" s="117"/>
      <c r="AC18" s="117"/>
      <c r="AD18" s="117"/>
      <c r="AE18" s="117"/>
      <c r="AF18" s="126"/>
    </row>
    <row r="19" spans="1:32" ht="26.25" customHeight="1" x14ac:dyDescent="0.55000000000000004">
      <c r="A19" s="1"/>
      <c r="B19" s="5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"/>
      <c r="P19" s="6"/>
      <c r="Q19" s="1"/>
      <c r="R19" s="113"/>
      <c r="S19" s="111" t="s">
        <v>6</v>
      </c>
      <c r="T19" s="111" t="s">
        <v>7</v>
      </c>
      <c r="U19" s="111"/>
      <c r="V19" s="111"/>
      <c r="W19" s="111"/>
      <c r="X19" s="111"/>
      <c r="Y19" s="111"/>
      <c r="Z19" s="111"/>
      <c r="AA19" s="117"/>
      <c r="AB19" s="117"/>
      <c r="AC19" s="117"/>
      <c r="AD19" s="117"/>
      <c r="AE19" s="117"/>
      <c r="AF19" s="126"/>
    </row>
    <row r="20" spans="1:32" ht="26.25" customHeight="1" x14ac:dyDescent="0.55000000000000004">
      <c r="A20" s="1"/>
      <c r="B20" s="5"/>
      <c r="C20" s="8" t="s">
        <v>18</v>
      </c>
      <c r="D20" s="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6"/>
      <c r="Q20" s="1"/>
      <c r="R20" s="113"/>
      <c r="S20" s="111"/>
      <c r="T20" s="111" t="s">
        <v>9</v>
      </c>
      <c r="U20" s="111"/>
      <c r="V20" s="111"/>
      <c r="W20" s="111"/>
      <c r="X20" s="111"/>
      <c r="Y20" s="111"/>
      <c r="Z20" s="111"/>
      <c r="AA20" s="117"/>
      <c r="AB20" s="117"/>
      <c r="AC20" s="117"/>
      <c r="AD20" s="117"/>
      <c r="AE20" s="117"/>
      <c r="AF20" s="126"/>
    </row>
    <row r="21" spans="1:32" ht="26.25" customHeight="1" x14ac:dyDescent="0.55000000000000004">
      <c r="A21" s="1"/>
      <c r="B21" s="5"/>
      <c r="C21" s="1"/>
      <c r="D21" s="1" t="s">
        <v>96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6"/>
      <c r="Q21" s="1"/>
      <c r="R21" s="113"/>
      <c r="S21" s="111"/>
      <c r="T21" s="111" t="s">
        <v>11</v>
      </c>
      <c r="U21" s="111"/>
      <c r="V21" s="111"/>
      <c r="W21" s="111"/>
      <c r="X21" s="111"/>
      <c r="Y21" s="111"/>
      <c r="Z21" s="111"/>
      <c r="AA21" s="117"/>
      <c r="AB21" s="117"/>
      <c r="AC21" s="117"/>
      <c r="AD21" s="117"/>
      <c r="AE21" s="117"/>
      <c r="AF21" s="126"/>
    </row>
    <row r="22" spans="1:32" ht="26.25" customHeight="1" x14ac:dyDescent="0.55000000000000004">
      <c r="A22" s="1"/>
      <c r="B22" s="5"/>
      <c r="C22" s="1"/>
      <c r="D22" s="1"/>
      <c r="E22" s="1" t="s">
        <v>19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6"/>
      <c r="Q22" s="1"/>
      <c r="R22" s="113"/>
      <c r="S22" s="111"/>
      <c r="T22" s="111" t="s">
        <v>13</v>
      </c>
      <c r="U22" s="111"/>
      <c r="V22" s="111"/>
      <c r="W22" s="111"/>
      <c r="X22" s="111"/>
      <c r="Y22" s="111"/>
      <c r="Z22" s="111"/>
      <c r="AA22" s="117"/>
      <c r="AB22" s="117"/>
      <c r="AC22" s="117"/>
      <c r="AD22" s="117"/>
      <c r="AE22" s="117"/>
      <c r="AF22" s="126"/>
    </row>
    <row r="23" spans="1:32" ht="26.25" customHeight="1" x14ac:dyDescent="0.55000000000000004">
      <c r="A23" s="1"/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2"/>
      <c r="Q23" s="1"/>
      <c r="R23" s="113"/>
      <c r="S23" s="111"/>
      <c r="T23" s="111"/>
      <c r="U23" s="111"/>
      <c r="V23" s="111"/>
      <c r="W23" s="111"/>
      <c r="X23" s="111"/>
      <c r="Y23" s="111"/>
      <c r="Z23" s="117"/>
      <c r="AA23" s="117"/>
      <c r="AB23" s="117"/>
      <c r="AC23" s="117"/>
      <c r="AD23" s="117"/>
      <c r="AE23" s="117"/>
      <c r="AF23" s="126"/>
    </row>
    <row r="24" spans="1:32" ht="26.25" customHeight="1" x14ac:dyDescent="0.5500000000000000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13"/>
      <c r="S24" s="127" t="s">
        <v>90</v>
      </c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6"/>
    </row>
    <row r="25" spans="1:32" ht="26.25" customHeight="1" x14ac:dyDescent="0.5500000000000000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13"/>
      <c r="S25" s="117"/>
      <c r="T25" s="117" t="s">
        <v>60</v>
      </c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26"/>
    </row>
    <row r="26" spans="1:32" ht="26.25" customHeight="1" x14ac:dyDescent="0.55000000000000004">
      <c r="A26" s="1"/>
      <c r="P26" s="1"/>
      <c r="Q26" s="1"/>
      <c r="R26" s="113"/>
      <c r="S26" s="117"/>
      <c r="T26" s="117" t="s">
        <v>61</v>
      </c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26"/>
    </row>
    <row r="27" spans="1:32" ht="26.25" customHeight="1" x14ac:dyDescent="0.55000000000000004">
      <c r="A27" s="1"/>
      <c r="P27" s="1"/>
      <c r="Q27" s="1"/>
      <c r="R27" s="113"/>
      <c r="S27" s="117"/>
      <c r="T27" s="117" t="s">
        <v>62</v>
      </c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26"/>
    </row>
    <row r="28" spans="1:32" ht="26.25" customHeight="1" x14ac:dyDescent="0.55000000000000004">
      <c r="A28" s="1"/>
      <c r="P28" s="119"/>
      <c r="Q28" s="1"/>
      <c r="R28" s="113"/>
      <c r="S28" s="131"/>
      <c r="T28" s="117" t="s">
        <v>63</v>
      </c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26"/>
    </row>
    <row r="29" spans="1:32" ht="26.25" customHeight="1" x14ac:dyDescent="0.55000000000000004">
      <c r="A29" s="1"/>
      <c r="P29" s="118"/>
      <c r="Q29" s="1"/>
      <c r="R29" s="113"/>
      <c r="S29" s="131"/>
      <c r="T29" s="117" t="s">
        <v>64</v>
      </c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26"/>
    </row>
    <row r="30" spans="1:32" ht="26.25" customHeight="1" x14ac:dyDescent="0.55000000000000004">
      <c r="A30" s="1"/>
      <c r="P30" s="118"/>
      <c r="Q30" s="1"/>
      <c r="R30" s="113"/>
      <c r="S30" s="131"/>
      <c r="T30" s="117" t="s">
        <v>85</v>
      </c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26"/>
    </row>
    <row r="31" spans="1:32" ht="26.25" customHeight="1" x14ac:dyDescent="0.55000000000000004">
      <c r="A31" s="1"/>
      <c r="P31" s="1"/>
      <c r="Q31" s="1"/>
      <c r="R31" s="113"/>
      <c r="S31" s="131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26"/>
    </row>
    <row r="32" spans="1:32" ht="26.25" customHeight="1" x14ac:dyDescent="0.55000000000000004">
      <c r="A32" s="1"/>
      <c r="P32" s="1"/>
      <c r="Q32" s="1"/>
      <c r="R32" s="113"/>
      <c r="S32" s="127" t="s">
        <v>65</v>
      </c>
      <c r="T32" s="132"/>
      <c r="U32" s="132"/>
      <c r="V32" s="132"/>
      <c r="W32" s="132"/>
      <c r="X32" s="132"/>
      <c r="Y32" s="132"/>
      <c r="Z32" s="128"/>
      <c r="AA32" s="128"/>
      <c r="AB32" s="128"/>
      <c r="AC32" s="128"/>
      <c r="AD32" s="128"/>
      <c r="AE32" s="128"/>
      <c r="AF32" s="126"/>
    </row>
    <row r="33" spans="1:32" ht="26.25" customHeight="1" x14ac:dyDescent="0.55000000000000004">
      <c r="A33" s="1"/>
      <c r="P33" s="1"/>
      <c r="Q33" s="1"/>
      <c r="R33" s="113"/>
      <c r="S33" s="131"/>
      <c r="T33" s="117" t="s">
        <v>66</v>
      </c>
      <c r="U33" s="111"/>
      <c r="V33" s="111"/>
      <c r="W33" s="111"/>
      <c r="X33" s="111"/>
      <c r="Y33" s="111"/>
      <c r="Z33" s="117"/>
      <c r="AA33" s="117"/>
      <c r="AB33" s="117"/>
      <c r="AC33" s="117"/>
      <c r="AD33" s="117"/>
      <c r="AE33" s="117"/>
      <c r="AF33" s="126"/>
    </row>
    <row r="34" spans="1:32" ht="26.25" customHeight="1" x14ac:dyDescent="0.55000000000000004">
      <c r="A34" s="1"/>
      <c r="P34" s="1"/>
      <c r="Q34" s="1"/>
      <c r="R34" s="113"/>
      <c r="S34" s="111"/>
      <c r="T34" s="117" t="s">
        <v>67</v>
      </c>
      <c r="U34" s="111"/>
      <c r="V34" s="111"/>
      <c r="W34" s="111"/>
      <c r="X34" s="111"/>
      <c r="Y34" s="111"/>
      <c r="Z34" s="117"/>
      <c r="AA34" s="117"/>
      <c r="AB34" s="117"/>
      <c r="AC34" s="117"/>
      <c r="AD34" s="117"/>
      <c r="AE34" s="117"/>
      <c r="AF34" s="126"/>
    </row>
    <row r="35" spans="1:32" ht="26.25" customHeight="1" x14ac:dyDescent="0.55000000000000004">
      <c r="A35" s="1"/>
      <c r="P35" s="1"/>
      <c r="Q35" s="1"/>
      <c r="R35" s="113"/>
      <c r="S35" s="111"/>
      <c r="T35" s="117"/>
      <c r="U35" s="111"/>
      <c r="V35" s="111"/>
      <c r="W35" s="111"/>
      <c r="X35" s="111"/>
      <c r="Y35" s="111"/>
      <c r="Z35" s="117"/>
      <c r="AA35" s="117"/>
      <c r="AB35" s="117"/>
      <c r="AC35" s="117"/>
      <c r="AD35" s="117"/>
      <c r="AE35" s="117"/>
      <c r="AF35" s="126"/>
    </row>
    <row r="36" spans="1:32" ht="26.25" customHeight="1" x14ac:dyDescent="0.55000000000000004">
      <c r="A36" s="1"/>
      <c r="P36" s="1"/>
      <c r="Q36" s="1"/>
      <c r="R36" s="113"/>
      <c r="S36" s="127" t="s">
        <v>68</v>
      </c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26"/>
    </row>
    <row r="37" spans="1:32" ht="26.25" customHeight="1" x14ac:dyDescent="0.55000000000000004">
      <c r="A37" s="1"/>
      <c r="P37" s="1"/>
      <c r="Q37" s="1"/>
      <c r="R37" s="113"/>
      <c r="S37" s="117" t="s">
        <v>84</v>
      </c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26"/>
    </row>
    <row r="38" spans="1:32" ht="26.25" customHeight="1" x14ac:dyDescent="0.55000000000000004">
      <c r="A38" s="1"/>
      <c r="P38" s="1"/>
      <c r="Q38" s="1"/>
      <c r="R38" s="113"/>
      <c r="S38" s="120" t="s">
        <v>69</v>
      </c>
      <c r="T38" s="120"/>
      <c r="U38" s="120"/>
      <c r="V38" s="120"/>
      <c r="W38" s="120"/>
      <c r="X38" s="120"/>
      <c r="Y38" s="120" t="s">
        <v>70</v>
      </c>
      <c r="Z38" s="120"/>
      <c r="AA38" s="120"/>
      <c r="AB38" s="120"/>
      <c r="AC38" s="120" t="s">
        <v>71</v>
      </c>
      <c r="AD38" s="120"/>
      <c r="AE38" s="120"/>
      <c r="AF38" s="126"/>
    </row>
    <row r="39" spans="1:32" ht="26.25" customHeight="1" x14ac:dyDescent="0.55000000000000004">
      <c r="A39" s="1"/>
      <c r="P39" s="1"/>
      <c r="Q39" s="1"/>
      <c r="R39" s="113"/>
      <c r="S39" s="121" t="s">
        <v>72</v>
      </c>
      <c r="T39" s="121"/>
      <c r="U39" s="121"/>
      <c r="V39" s="121"/>
      <c r="W39" s="121"/>
      <c r="X39" s="121"/>
      <c r="Y39" s="122" t="s">
        <v>73</v>
      </c>
      <c r="Z39" s="122"/>
      <c r="AA39" s="122"/>
      <c r="AB39" s="122"/>
      <c r="AC39" s="122" t="s">
        <v>74</v>
      </c>
      <c r="AD39" s="122"/>
      <c r="AE39" s="122"/>
      <c r="AF39" s="126"/>
    </row>
    <row r="40" spans="1:32" ht="26.25" customHeight="1" x14ac:dyDescent="0.55000000000000004">
      <c r="A40" s="1"/>
      <c r="P40" s="1"/>
      <c r="Q40" s="1"/>
      <c r="R40" s="113"/>
      <c r="S40" s="121" t="s">
        <v>75</v>
      </c>
      <c r="T40" s="121"/>
      <c r="U40" s="121"/>
      <c r="V40" s="121"/>
      <c r="W40" s="121"/>
      <c r="X40" s="121"/>
      <c r="Y40" s="122" t="s">
        <v>76</v>
      </c>
      <c r="Z40" s="122"/>
      <c r="AA40" s="122"/>
      <c r="AB40" s="122"/>
      <c r="AC40" s="122" t="s">
        <v>77</v>
      </c>
      <c r="AD40" s="122"/>
      <c r="AE40" s="122"/>
      <c r="AF40" s="126"/>
    </row>
    <row r="41" spans="1:32" ht="26.25" customHeight="1" x14ac:dyDescent="0.55000000000000004">
      <c r="A41" s="1"/>
      <c r="P41" s="1"/>
      <c r="Q41" s="1"/>
      <c r="R41" s="113"/>
      <c r="S41" s="111"/>
      <c r="T41" s="111"/>
      <c r="U41" s="117"/>
      <c r="V41" s="117"/>
      <c r="W41" s="117"/>
      <c r="X41" s="117"/>
      <c r="Y41" s="117"/>
      <c r="Z41" s="117"/>
      <c r="AA41" s="117"/>
      <c r="AB41" s="117"/>
      <c r="AC41" s="111"/>
      <c r="AD41" s="111"/>
      <c r="AE41" s="111"/>
      <c r="AF41" s="126"/>
    </row>
    <row r="42" spans="1:32" ht="26.25" customHeight="1" x14ac:dyDescent="0.55000000000000004">
      <c r="A42" s="1"/>
      <c r="P42" s="1"/>
      <c r="Q42" s="1"/>
      <c r="R42" s="113"/>
      <c r="S42" s="127" t="s">
        <v>89</v>
      </c>
      <c r="T42" s="132"/>
      <c r="U42" s="128"/>
      <c r="V42" s="128"/>
      <c r="W42" s="128"/>
      <c r="X42" s="128"/>
      <c r="Y42" s="128"/>
      <c r="Z42" s="128"/>
      <c r="AA42" s="128"/>
      <c r="AB42" s="128"/>
      <c r="AC42" s="132"/>
      <c r="AD42" s="132"/>
      <c r="AE42" s="132"/>
      <c r="AF42" s="126"/>
    </row>
    <row r="43" spans="1:32" ht="26.25" customHeight="1" x14ac:dyDescent="0.55000000000000004">
      <c r="A43" s="1"/>
      <c r="P43" s="1"/>
      <c r="Q43" s="1"/>
      <c r="R43" s="113"/>
      <c r="S43" s="111" t="s">
        <v>86</v>
      </c>
      <c r="T43" s="111"/>
      <c r="U43" s="117"/>
      <c r="V43" s="117"/>
      <c r="W43" s="117"/>
      <c r="X43" s="117"/>
      <c r="Y43" s="117"/>
      <c r="Z43" s="117"/>
      <c r="AA43" s="117"/>
      <c r="AB43" s="117"/>
      <c r="AC43" s="111"/>
      <c r="AD43" s="111"/>
      <c r="AE43" s="111"/>
      <c r="AF43" s="126"/>
    </row>
    <row r="44" spans="1:32" ht="26.25" customHeight="1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13"/>
      <c r="S44" s="111" t="s">
        <v>87</v>
      </c>
      <c r="T44" s="111"/>
      <c r="U44" s="117"/>
      <c r="V44" s="117"/>
      <c r="W44" s="117"/>
      <c r="X44" s="117"/>
      <c r="Y44" s="117"/>
      <c r="Z44" s="117"/>
      <c r="AA44" s="117"/>
      <c r="AB44" s="117"/>
      <c r="AC44" s="111"/>
      <c r="AD44" s="111"/>
      <c r="AE44" s="111"/>
      <c r="AF44" s="126"/>
    </row>
    <row r="45" spans="1:32" ht="26.25" customHeight="1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13"/>
      <c r="S45" s="111" t="s">
        <v>88</v>
      </c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26"/>
    </row>
    <row r="46" spans="1:32" ht="26.25" customHeight="1" thickBot="1" x14ac:dyDescent="0.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14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33"/>
    </row>
    <row r="47" spans="1:32" ht="26.25" customHeight="1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32" ht="26.25" customHeight="1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6.25" customHeight="1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6.25" customHeight="1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6.25" customHeight="1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6.25" customHeight="1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6.25" customHeight="1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6.25" customHeight="1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6.25" customHeight="1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6.25" customHeight="1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6.25" customHeight="1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6.25" customHeight="1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6.25" customHeight="1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6.25" customHeight="1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6.25" customHeight="1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6.25" customHeight="1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6.25" customHeight="1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6.25" customHeight="1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6.25" customHeight="1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6.25" customHeight="1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6.25" customHeight="1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6.25" customHeight="1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6.25" customHeight="1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6.25" customHeight="1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6.25" customHeight="1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6.25" customHeight="1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6.25" customHeight="1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6.25" customHeight="1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6.25" customHeight="1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6.25" customHeight="1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6.25" customHeight="1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6.25" customHeight="1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6.25" customHeight="1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6.25" customHeight="1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6.25" customHeight="1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6.25" customHeight="1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6.25" customHeight="1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6.25" customHeight="1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6.25" customHeight="1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6.25" customHeight="1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6.25" customHeight="1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6.25" customHeight="1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6.25" customHeight="1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6.25" customHeight="1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6.25" customHeight="1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6.25" customHeight="1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6.25" customHeight="1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6.25" customHeight="1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6.25" customHeight="1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6.25" customHeight="1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6.25" customHeight="1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6.25" customHeight="1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6.25" customHeight="1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6.25" customHeight="1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6.25" customHeight="1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6.25" customHeight="1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6.25" customHeight="1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6.25" customHeight="1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6.25" customHeight="1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6.25" customHeight="1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6.25" customHeight="1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6.25" customHeight="1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6.25" customHeight="1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6.25" customHeight="1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6.25" customHeight="1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6.25" customHeight="1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6.25" customHeight="1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6.25" customHeight="1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6.25" customHeight="1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6.25" customHeight="1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6.25" customHeight="1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6.25" customHeight="1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6.25" customHeight="1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6.25" customHeight="1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6.25" customHeight="1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6.25" customHeight="1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6.25" customHeight="1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6.25" customHeight="1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6.25" customHeight="1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6.25" customHeight="1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6.25" customHeight="1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6.25" customHeight="1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6.25" customHeight="1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6.25" customHeight="1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6.25" customHeight="1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6.25" customHeight="1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6.25" customHeight="1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6.25" customHeight="1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6.25" customHeight="1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6.25" customHeight="1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6.25" customHeight="1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6.25" customHeight="1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6.25" customHeight="1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6.25" customHeight="1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6.25" customHeight="1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6.25" customHeight="1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6.25" customHeight="1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6.25" customHeight="1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6.25" customHeight="1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6.25" customHeight="1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6.25" customHeight="1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6.25" customHeight="1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6.25" customHeight="1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6.25" customHeight="1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6.25" customHeight="1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6.25" customHeight="1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6.25" customHeight="1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6.25" customHeight="1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6.25" customHeight="1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6.25" customHeight="1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6.25" customHeight="1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6.25" customHeight="1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6.25" customHeight="1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6.25" customHeight="1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6.25" customHeight="1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6.25" customHeight="1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6.25" customHeight="1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6.25" customHeight="1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6.25" customHeight="1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6.25" customHeight="1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6.25" customHeight="1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6.25" customHeight="1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6.25" customHeight="1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6.25" customHeight="1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6.25" customHeight="1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6.25" customHeight="1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6.25" customHeight="1" x14ac:dyDescent="0.5500000000000000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6.25" customHeight="1" x14ac:dyDescent="0.5500000000000000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6.25" customHeight="1" x14ac:dyDescent="0.5500000000000000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6.25" customHeight="1" x14ac:dyDescent="0.5500000000000000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6.25" customHeight="1" x14ac:dyDescent="0.5500000000000000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6.25" customHeight="1" x14ac:dyDescent="0.5500000000000000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6.25" customHeight="1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6.25" customHeight="1" x14ac:dyDescent="0.5500000000000000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6.25" customHeight="1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6.25" customHeight="1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6.25" customHeight="1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6.25" customHeight="1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6.25" customHeight="1" x14ac:dyDescent="0.5500000000000000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6.25" customHeight="1" x14ac:dyDescent="0.5500000000000000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6.25" customHeight="1" x14ac:dyDescent="0.5500000000000000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6.25" customHeight="1" x14ac:dyDescent="0.5500000000000000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6.25" customHeight="1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6.25" customHeight="1" x14ac:dyDescent="0.5500000000000000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6.25" customHeight="1" x14ac:dyDescent="0.5500000000000000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6.25" customHeight="1" x14ac:dyDescent="0.5500000000000000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6.25" customHeight="1" x14ac:dyDescent="0.5500000000000000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6.25" customHeight="1" x14ac:dyDescent="0.5500000000000000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6.25" customHeight="1" x14ac:dyDescent="0.5500000000000000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6.25" customHeight="1" x14ac:dyDescent="0.5500000000000000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6.25" customHeight="1" x14ac:dyDescent="0.5500000000000000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6.25" customHeight="1" x14ac:dyDescent="0.5500000000000000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6.25" customHeight="1" x14ac:dyDescent="0.5500000000000000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6.25" customHeight="1" x14ac:dyDescent="0.5500000000000000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6.25" customHeight="1" x14ac:dyDescent="0.5500000000000000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6.25" customHeight="1" x14ac:dyDescent="0.5500000000000000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6.25" customHeight="1" x14ac:dyDescent="0.5500000000000000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6.25" customHeight="1" x14ac:dyDescent="0.550000000000000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6.25" customHeight="1" x14ac:dyDescent="0.5500000000000000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6.25" customHeight="1" x14ac:dyDescent="0.5500000000000000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6.25" customHeight="1" x14ac:dyDescent="0.5500000000000000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6.25" customHeight="1" x14ac:dyDescent="0.5500000000000000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6.25" customHeight="1" x14ac:dyDescent="0.5500000000000000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6.25" customHeight="1" x14ac:dyDescent="0.5500000000000000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6.25" customHeight="1" x14ac:dyDescent="0.5500000000000000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6.25" customHeight="1" x14ac:dyDescent="0.5500000000000000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6.25" customHeight="1" x14ac:dyDescent="0.5500000000000000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6.25" customHeight="1" x14ac:dyDescent="0.5500000000000000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6.25" customHeight="1" x14ac:dyDescent="0.5500000000000000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6.25" customHeight="1" x14ac:dyDescent="0.5500000000000000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6.25" customHeight="1" x14ac:dyDescent="0.5500000000000000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6.25" customHeight="1" x14ac:dyDescent="0.5500000000000000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6.25" customHeight="1" x14ac:dyDescent="0.5500000000000000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6.25" customHeight="1" x14ac:dyDescent="0.5500000000000000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6.25" customHeight="1" x14ac:dyDescent="0.5500000000000000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6.25" customHeight="1" x14ac:dyDescent="0.5500000000000000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6.25" customHeight="1" x14ac:dyDescent="0.5500000000000000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6.25" customHeight="1" x14ac:dyDescent="0.5500000000000000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6.25" customHeight="1" x14ac:dyDescent="0.5500000000000000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6.25" customHeight="1" x14ac:dyDescent="0.5500000000000000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6.25" customHeight="1" x14ac:dyDescent="0.5500000000000000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6.25" customHeight="1" x14ac:dyDescent="0.5500000000000000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6.25" customHeight="1" x14ac:dyDescent="0.5500000000000000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6.25" customHeight="1" x14ac:dyDescent="0.5500000000000000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6.25" customHeight="1" x14ac:dyDescent="0.5500000000000000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6.25" customHeight="1" x14ac:dyDescent="0.5500000000000000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6.25" customHeight="1" x14ac:dyDescent="0.5500000000000000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6.25" customHeight="1" x14ac:dyDescent="0.5500000000000000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6.25" customHeight="1" x14ac:dyDescent="0.5500000000000000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6.25" customHeight="1" x14ac:dyDescent="0.5500000000000000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6.25" customHeight="1" x14ac:dyDescent="0.5500000000000000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6.25" customHeight="1" x14ac:dyDescent="0.5500000000000000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6.25" customHeight="1" x14ac:dyDescent="0.5500000000000000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6.25" customHeight="1" x14ac:dyDescent="0.5500000000000000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6.25" customHeight="1" x14ac:dyDescent="0.5500000000000000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6.25" customHeight="1" x14ac:dyDescent="0.5500000000000000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6.25" customHeight="1" x14ac:dyDescent="0.5500000000000000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6.25" customHeight="1" x14ac:dyDescent="0.5500000000000000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6.25" customHeight="1" x14ac:dyDescent="0.5500000000000000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6.25" customHeight="1" x14ac:dyDescent="0.5500000000000000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6.25" customHeight="1" x14ac:dyDescent="0.5500000000000000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6.25" customHeight="1" x14ac:dyDescent="0.5500000000000000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6.25" customHeight="1" x14ac:dyDescent="0.5500000000000000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6.25" customHeight="1" x14ac:dyDescent="0.5500000000000000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6.25" customHeight="1" x14ac:dyDescent="0.5500000000000000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6.25" customHeight="1" x14ac:dyDescent="0.5500000000000000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6.25" customHeight="1" x14ac:dyDescent="0.5500000000000000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6.25" customHeight="1" x14ac:dyDescent="0.5500000000000000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6.25" customHeight="1" x14ac:dyDescent="0.5500000000000000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6.25" customHeight="1" x14ac:dyDescent="0.5500000000000000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6.25" customHeight="1" x14ac:dyDescent="0.5500000000000000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6.25" customHeight="1" x14ac:dyDescent="0.5500000000000000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6.25" customHeight="1" x14ac:dyDescent="0.5500000000000000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6.25" customHeight="1" x14ac:dyDescent="0.5500000000000000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6.25" customHeight="1" x14ac:dyDescent="0.5500000000000000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6.25" customHeight="1" x14ac:dyDescent="0.5500000000000000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6.25" customHeight="1" x14ac:dyDescent="0.5500000000000000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6.25" customHeight="1" x14ac:dyDescent="0.5500000000000000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6.25" customHeight="1" x14ac:dyDescent="0.5500000000000000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6.25" customHeight="1" x14ac:dyDescent="0.5500000000000000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6.25" customHeight="1" x14ac:dyDescent="0.5500000000000000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6.25" customHeight="1" x14ac:dyDescent="0.5500000000000000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6.25" customHeight="1" x14ac:dyDescent="0.5500000000000000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6.25" customHeight="1" x14ac:dyDescent="0.5500000000000000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6.25" customHeight="1" x14ac:dyDescent="0.5500000000000000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6.25" customHeight="1" x14ac:dyDescent="0.5500000000000000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6.25" customHeight="1" x14ac:dyDescent="0.5500000000000000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6.25" customHeight="1" x14ac:dyDescent="0.5500000000000000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6.25" customHeight="1" x14ac:dyDescent="0.5500000000000000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6.25" customHeight="1" x14ac:dyDescent="0.5500000000000000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6.25" customHeight="1" x14ac:dyDescent="0.5500000000000000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6.25" customHeight="1" x14ac:dyDescent="0.5500000000000000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6.25" customHeight="1" x14ac:dyDescent="0.5500000000000000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6.25" customHeight="1" x14ac:dyDescent="0.5500000000000000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6.25" customHeight="1" x14ac:dyDescent="0.5500000000000000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6.25" customHeight="1" x14ac:dyDescent="0.5500000000000000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6.25" customHeight="1" x14ac:dyDescent="0.5500000000000000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6.25" customHeight="1" x14ac:dyDescent="0.5500000000000000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6.25" customHeight="1" x14ac:dyDescent="0.5500000000000000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6.25" customHeight="1" x14ac:dyDescent="0.5500000000000000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6.25" customHeight="1" x14ac:dyDescent="0.5500000000000000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6.25" customHeight="1" x14ac:dyDescent="0.5500000000000000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6.25" customHeight="1" x14ac:dyDescent="0.5500000000000000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6.25" customHeight="1" x14ac:dyDescent="0.5500000000000000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6.25" customHeight="1" x14ac:dyDescent="0.5500000000000000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6.25" customHeight="1" x14ac:dyDescent="0.5500000000000000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6.25" customHeight="1" x14ac:dyDescent="0.5500000000000000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6.25" customHeight="1" x14ac:dyDescent="0.5500000000000000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6.25" customHeight="1" x14ac:dyDescent="0.5500000000000000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6.25" customHeight="1" x14ac:dyDescent="0.5500000000000000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6.25" customHeight="1" x14ac:dyDescent="0.5500000000000000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6.25" customHeight="1" x14ac:dyDescent="0.5500000000000000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6.25" customHeight="1" x14ac:dyDescent="0.5500000000000000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6.25" customHeight="1" x14ac:dyDescent="0.5500000000000000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6.25" customHeight="1" x14ac:dyDescent="0.5500000000000000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6.25" customHeight="1" x14ac:dyDescent="0.5500000000000000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6.25" customHeight="1" x14ac:dyDescent="0.5500000000000000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6.25" customHeight="1" x14ac:dyDescent="0.550000000000000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6.25" customHeight="1" x14ac:dyDescent="0.5500000000000000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6.25" customHeight="1" x14ac:dyDescent="0.5500000000000000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6.25" customHeight="1" x14ac:dyDescent="0.5500000000000000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6.25" customHeight="1" x14ac:dyDescent="0.5500000000000000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6.25" customHeight="1" x14ac:dyDescent="0.5500000000000000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6.25" customHeight="1" x14ac:dyDescent="0.5500000000000000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6.25" customHeight="1" x14ac:dyDescent="0.5500000000000000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6.25" customHeight="1" x14ac:dyDescent="0.5500000000000000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6.25" customHeight="1" x14ac:dyDescent="0.5500000000000000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6.25" customHeight="1" x14ac:dyDescent="0.5500000000000000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6.25" customHeight="1" x14ac:dyDescent="0.5500000000000000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6.25" customHeight="1" x14ac:dyDescent="0.5500000000000000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6.25" customHeight="1" x14ac:dyDescent="0.5500000000000000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6.25" customHeight="1" x14ac:dyDescent="0.5500000000000000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6.25" customHeight="1" x14ac:dyDescent="0.5500000000000000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6.25" customHeight="1" x14ac:dyDescent="0.5500000000000000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6.25" customHeight="1" x14ac:dyDescent="0.5500000000000000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6.25" customHeight="1" x14ac:dyDescent="0.5500000000000000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6.25" customHeight="1" x14ac:dyDescent="0.5500000000000000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6.25" customHeight="1" x14ac:dyDescent="0.5500000000000000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6.25" customHeight="1" x14ac:dyDescent="0.5500000000000000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6.25" customHeight="1" x14ac:dyDescent="0.5500000000000000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6.25" customHeight="1" x14ac:dyDescent="0.5500000000000000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6.25" customHeight="1" x14ac:dyDescent="0.5500000000000000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6.25" customHeight="1" x14ac:dyDescent="0.5500000000000000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6.25" customHeight="1" x14ac:dyDescent="0.5500000000000000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6.25" customHeight="1" x14ac:dyDescent="0.5500000000000000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6.25" customHeight="1" x14ac:dyDescent="0.5500000000000000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6.25" customHeight="1" x14ac:dyDescent="0.5500000000000000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6.25" customHeight="1" x14ac:dyDescent="0.5500000000000000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6.25" customHeight="1" x14ac:dyDescent="0.5500000000000000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6.25" customHeight="1" x14ac:dyDescent="0.5500000000000000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6.25" customHeight="1" x14ac:dyDescent="0.5500000000000000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6.25" customHeight="1" x14ac:dyDescent="0.5500000000000000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6.25" customHeight="1" x14ac:dyDescent="0.5500000000000000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6.25" customHeight="1" x14ac:dyDescent="0.5500000000000000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6.25" customHeight="1" x14ac:dyDescent="0.5500000000000000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6.25" customHeight="1" x14ac:dyDescent="0.5500000000000000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6.25" customHeight="1" x14ac:dyDescent="0.5500000000000000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6.25" customHeight="1" x14ac:dyDescent="0.5500000000000000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6.25" customHeight="1" x14ac:dyDescent="0.5500000000000000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6.25" customHeight="1" x14ac:dyDescent="0.5500000000000000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6.25" customHeight="1" x14ac:dyDescent="0.5500000000000000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6.25" customHeight="1" x14ac:dyDescent="0.5500000000000000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6.25" customHeight="1" x14ac:dyDescent="0.5500000000000000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6.25" customHeight="1" x14ac:dyDescent="0.5500000000000000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6.25" customHeight="1" x14ac:dyDescent="0.5500000000000000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6.25" customHeight="1" x14ac:dyDescent="0.5500000000000000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6.25" customHeight="1" x14ac:dyDescent="0.5500000000000000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6.25" customHeight="1" x14ac:dyDescent="0.5500000000000000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6.25" customHeight="1" x14ac:dyDescent="0.5500000000000000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6.25" customHeight="1" x14ac:dyDescent="0.5500000000000000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6.25" customHeight="1" x14ac:dyDescent="0.5500000000000000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6.25" customHeight="1" x14ac:dyDescent="0.5500000000000000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6.25" customHeight="1" x14ac:dyDescent="0.5500000000000000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6.25" customHeight="1" x14ac:dyDescent="0.5500000000000000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6.25" customHeight="1" x14ac:dyDescent="0.5500000000000000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6.25" customHeight="1" x14ac:dyDescent="0.5500000000000000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6.25" customHeight="1" x14ac:dyDescent="0.5500000000000000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6.25" customHeight="1" x14ac:dyDescent="0.5500000000000000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6.25" customHeight="1" x14ac:dyDescent="0.5500000000000000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6.25" customHeight="1" x14ac:dyDescent="0.5500000000000000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6.25" customHeight="1" x14ac:dyDescent="0.5500000000000000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6.25" customHeight="1" x14ac:dyDescent="0.5500000000000000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6.25" customHeight="1" x14ac:dyDescent="0.5500000000000000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6.25" customHeight="1" x14ac:dyDescent="0.5500000000000000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6.25" customHeight="1" x14ac:dyDescent="0.5500000000000000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6.25" customHeight="1" x14ac:dyDescent="0.5500000000000000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6.25" customHeight="1" x14ac:dyDescent="0.5500000000000000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6.25" customHeight="1" x14ac:dyDescent="0.5500000000000000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6.25" customHeight="1" x14ac:dyDescent="0.5500000000000000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6.25" customHeight="1" x14ac:dyDescent="0.5500000000000000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6.25" customHeight="1" x14ac:dyDescent="0.5500000000000000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6.25" customHeight="1" x14ac:dyDescent="0.5500000000000000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6.25" customHeight="1" x14ac:dyDescent="0.5500000000000000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6.25" customHeight="1" x14ac:dyDescent="0.5500000000000000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6.25" customHeight="1" x14ac:dyDescent="0.5500000000000000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6.25" customHeight="1" x14ac:dyDescent="0.5500000000000000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6.25" customHeight="1" x14ac:dyDescent="0.5500000000000000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6.25" customHeight="1" x14ac:dyDescent="0.5500000000000000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6.25" customHeight="1" x14ac:dyDescent="0.5500000000000000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6.25" customHeight="1" x14ac:dyDescent="0.5500000000000000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6.25" customHeight="1" x14ac:dyDescent="0.5500000000000000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6.25" customHeight="1" x14ac:dyDescent="0.5500000000000000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6.25" customHeight="1" x14ac:dyDescent="0.5500000000000000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6.25" customHeight="1" x14ac:dyDescent="0.5500000000000000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6.25" customHeight="1" x14ac:dyDescent="0.5500000000000000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6.25" customHeight="1" x14ac:dyDescent="0.5500000000000000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6.25" customHeight="1" x14ac:dyDescent="0.5500000000000000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6.25" customHeight="1" x14ac:dyDescent="0.5500000000000000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6.25" customHeight="1" x14ac:dyDescent="0.5500000000000000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6.25" customHeight="1" x14ac:dyDescent="0.5500000000000000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6.25" customHeight="1" x14ac:dyDescent="0.5500000000000000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6.25" customHeight="1" x14ac:dyDescent="0.5500000000000000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6.25" customHeight="1" x14ac:dyDescent="0.5500000000000000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6.25" customHeight="1" x14ac:dyDescent="0.5500000000000000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6.25" customHeight="1" x14ac:dyDescent="0.5500000000000000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6.25" customHeight="1" x14ac:dyDescent="0.5500000000000000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6.25" customHeight="1" x14ac:dyDescent="0.5500000000000000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6.25" customHeight="1" x14ac:dyDescent="0.550000000000000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6.25" customHeight="1" x14ac:dyDescent="0.5500000000000000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6.25" customHeight="1" x14ac:dyDescent="0.5500000000000000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6.25" customHeight="1" x14ac:dyDescent="0.5500000000000000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6.25" customHeight="1" x14ac:dyDescent="0.5500000000000000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6.25" customHeight="1" x14ac:dyDescent="0.5500000000000000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6.25" customHeight="1" x14ac:dyDescent="0.5500000000000000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6.25" customHeight="1" x14ac:dyDescent="0.5500000000000000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6.25" customHeight="1" x14ac:dyDescent="0.5500000000000000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6.25" customHeight="1" x14ac:dyDescent="0.5500000000000000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6.25" customHeight="1" x14ac:dyDescent="0.5500000000000000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6.25" customHeight="1" x14ac:dyDescent="0.5500000000000000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6.25" customHeight="1" x14ac:dyDescent="0.5500000000000000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6.25" customHeight="1" x14ac:dyDescent="0.5500000000000000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6.25" customHeight="1" x14ac:dyDescent="0.5500000000000000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6.25" customHeight="1" x14ac:dyDescent="0.5500000000000000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6.25" customHeight="1" x14ac:dyDescent="0.5500000000000000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6.25" customHeight="1" x14ac:dyDescent="0.5500000000000000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6.25" customHeight="1" x14ac:dyDescent="0.5500000000000000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6.25" customHeight="1" x14ac:dyDescent="0.5500000000000000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6.25" customHeight="1" x14ac:dyDescent="0.5500000000000000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6.25" customHeight="1" x14ac:dyDescent="0.5500000000000000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6.25" customHeight="1" x14ac:dyDescent="0.5500000000000000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6.25" customHeight="1" x14ac:dyDescent="0.5500000000000000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6.25" customHeight="1" x14ac:dyDescent="0.5500000000000000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6.25" customHeight="1" x14ac:dyDescent="0.5500000000000000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6.25" customHeight="1" x14ac:dyDescent="0.5500000000000000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6.25" customHeight="1" x14ac:dyDescent="0.5500000000000000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6.25" customHeight="1" x14ac:dyDescent="0.5500000000000000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6.25" customHeight="1" x14ac:dyDescent="0.5500000000000000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6.25" customHeight="1" x14ac:dyDescent="0.5500000000000000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6.25" customHeight="1" x14ac:dyDescent="0.5500000000000000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6.25" customHeight="1" x14ac:dyDescent="0.5500000000000000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6.25" customHeight="1" x14ac:dyDescent="0.5500000000000000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6.25" customHeight="1" x14ac:dyDescent="0.5500000000000000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6.25" customHeight="1" x14ac:dyDescent="0.5500000000000000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6.25" customHeight="1" x14ac:dyDescent="0.5500000000000000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6.25" customHeight="1" x14ac:dyDescent="0.5500000000000000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6.25" customHeight="1" x14ac:dyDescent="0.5500000000000000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6.25" customHeight="1" x14ac:dyDescent="0.5500000000000000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6.25" customHeight="1" x14ac:dyDescent="0.5500000000000000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6.25" customHeight="1" x14ac:dyDescent="0.5500000000000000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6.25" customHeight="1" x14ac:dyDescent="0.5500000000000000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6.25" customHeight="1" x14ac:dyDescent="0.5500000000000000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6.25" customHeight="1" x14ac:dyDescent="0.5500000000000000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6.25" customHeight="1" x14ac:dyDescent="0.5500000000000000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6.25" customHeight="1" x14ac:dyDescent="0.5500000000000000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6.25" customHeight="1" x14ac:dyDescent="0.5500000000000000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6.25" customHeight="1" x14ac:dyDescent="0.5500000000000000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6.25" customHeight="1" x14ac:dyDescent="0.5500000000000000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6.25" customHeight="1" x14ac:dyDescent="0.5500000000000000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6.25" customHeight="1" x14ac:dyDescent="0.5500000000000000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6.25" customHeight="1" x14ac:dyDescent="0.5500000000000000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6.25" customHeight="1" x14ac:dyDescent="0.5500000000000000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6.25" customHeight="1" x14ac:dyDescent="0.5500000000000000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6.25" customHeight="1" x14ac:dyDescent="0.5500000000000000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6.25" customHeight="1" x14ac:dyDescent="0.5500000000000000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6.25" customHeight="1" x14ac:dyDescent="0.5500000000000000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6.25" customHeight="1" x14ac:dyDescent="0.5500000000000000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6.25" customHeight="1" x14ac:dyDescent="0.5500000000000000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6.25" customHeight="1" x14ac:dyDescent="0.5500000000000000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6.25" customHeight="1" x14ac:dyDescent="0.5500000000000000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6.25" customHeight="1" x14ac:dyDescent="0.5500000000000000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6.25" customHeight="1" x14ac:dyDescent="0.5500000000000000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6.25" customHeight="1" x14ac:dyDescent="0.5500000000000000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6.25" customHeight="1" x14ac:dyDescent="0.5500000000000000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6.25" customHeight="1" x14ac:dyDescent="0.5500000000000000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6.25" customHeight="1" x14ac:dyDescent="0.5500000000000000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6.25" customHeight="1" x14ac:dyDescent="0.5500000000000000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6.25" customHeight="1" x14ac:dyDescent="0.5500000000000000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6.25" customHeight="1" x14ac:dyDescent="0.5500000000000000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6.25" customHeight="1" x14ac:dyDescent="0.5500000000000000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6.25" customHeight="1" x14ac:dyDescent="0.5500000000000000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6.25" customHeight="1" x14ac:dyDescent="0.5500000000000000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6.25" customHeight="1" x14ac:dyDescent="0.5500000000000000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6.25" customHeight="1" x14ac:dyDescent="0.5500000000000000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6.25" customHeight="1" x14ac:dyDescent="0.5500000000000000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6.25" customHeight="1" x14ac:dyDescent="0.5500000000000000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6.25" customHeight="1" x14ac:dyDescent="0.5500000000000000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6.25" customHeight="1" x14ac:dyDescent="0.5500000000000000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6.25" customHeight="1" x14ac:dyDescent="0.5500000000000000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6.25" customHeight="1" x14ac:dyDescent="0.5500000000000000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6.25" customHeight="1" x14ac:dyDescent="0.5500000000000000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6.25" customHeight="1" x14ac:dyDescent="0.5500000000000000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6.25" customHeight="1" x14ac:dyDescent="0.5500000000000000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6.25" customHeight="1" x14ac:dyDescent="0.5500000000000000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6.25" customHeight="1" x14ac:dyDescent="0.5500000000000000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6.25" customHeight="1" x14ac:dyDescent="0.5500000000000000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6.25" customHeight="1" x14ac:dyDescent="0.5500000000000000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6.25" customHeight="1" x14ac:dyDescent="0.5500000000000000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6.25" customHeight="1" x14ac:dyDescent="0.5500000000000000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6.25" customHeight="1" x14ac:dyDescent="0.5500000000000000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6.25" customHeight="1" x14ac:dyDescent="0.5500000000000000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6.25" customHeight="1" x14ac:dyDescent="0.5500000000000000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6.25" customHeight="1" x14ac:dyDescent="0.5500000000000000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6.25" customHeight="1" x14ac:dyDescent="0.5500000000000000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6.25" customHeight="1" x14ac:dyDescent="0.5500000000000000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6.25" customHeight="1" x14ac:dyDescent="0.5500000000000000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6.25" customHeight="1" x14ac:dyDescent="0.5500000000000000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6.25" customHeight="1" x14ac:dyDescent="0.5500000000000000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6.25" customHeight="1" x14ac:dyDescent="0.550000000000000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6.25" customHeight="1" x14ac:dyDescent="0.5500000000000000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6.25" customHeight="1" x14ac:dyDescent="0.5500000000000000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6.25" customHeight="1" x14ac:dyDescent="0.5500000000000000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6.25" customHeight="1" x14ac:dyDescent="0.5500000000000000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6.25" customHeight="1" x14ac:dyDescent="0.5500000000000000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6.25" customHeight="1" x14ac:dyDescent="0.5500000000000000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6.25" customHeight="1" x14ac:dyDescent="0.5500000000000000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6.25" customHeight="1" x14ac:dyDescent="0.5500000000000000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6.25" customHeight="1" x14ac:dyDescent="0.5500000000000000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6.25" customHeight="1" x14ac:dyDescent="0.5500000000000000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6.25" customHeight="1" x14ac:dyDescent="0.5500000000000000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6.25" customHeight="1" x14ac:dyDescent="0.5500000000000000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6.25" customHeight="1" x14ac:dyDescent="0.5500000000000000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6.25" customHeight="1" x14ac:dyDescent="0.5500000000000000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6.25" customHeight="1" x14ac:dyDescent="0.5500000000000000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6.25" customHeight="1" x14ac:dyDescent="0.5500000000000000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6.25" customHeight="1" x14ac:dyDescent="0.5500000000000000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6.25" customHeight="1" x14ac:dyDescent="0.5500000000000000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6.25" customHeight="1" x14ac:dyDescent="0.5500000000000000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6.25" customHeight="1" x14ac:dyDescent="0.5500000000000000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6.25" customHeight="1" x14ac:dyDescent="0.5500000000000000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6.25" customHeight="1" x14ac:dyDescent="0.5500000000000000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6.25" customHeight="1" x14ac:dyDescent="0.5500000000000000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6.25" customHeight="1" x14ac:dyDescent="0.5500000000000000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6.25" customHeight="1" x14ac:dyDescent="0.5500000000000000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6.25" customHeight="1" x14ac:dyDescent="0.5500000000000000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6.25" customHeight="1" x14ac:dyDescent="0.5500000000000000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6.25" customHeight="1" x14ac:dyDescent="0.5500000000000000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6.25" customHeight="1" x14ac:dyDescent="0.5500000000000000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6.25" customHeight="1" x14ac:dyDescent="0.5500000000000000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6.25" customHeight="1" x14ac:dyDescent="0.5500000000000000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6.25" customHeight="1" x14ac:dyDescent="0.5500000000000000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6.25" customHeight="1" x14ac:dyDescent="0.5500000000000000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6.25" customHeight="1" x14ac:dyDescent="0.5500000000000000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6.25" customHeight="1" x14ac:dyDescent="0.5500000000000000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6.25" customHeight="1" x14ac:dyDescent="0.5500000000000000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6.25" customHeight="1" x14ac:dyDescent="0.5500000000000000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6.25" customHeight="1" x14ac:dyDescent="0.5500000000000000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6.25" customHeight="1" x14ac:dyDescent="0.5500000000000000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6.25" customHeight="1" x14ac:dyDescent="0.5500000000000000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6.25" customHeight="1" x14ac:dyDescent="0.5500000000000000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6.25" customHeight="1" x14ac:dyDescent="0.5500000000000000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6.25" customHeight="1" x14ac:dyDescent="0.5500000000000000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6.25" customHeight="1" x14ac:dyDescent="0.5500000000000000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6.25" customHeight="1" x14ac:dyDescent="0.5500000000000000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6.25" customHeight="1" x14ac:dyDescent="0.5500000000000000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6.25" customHeight="1" x14ac:dyDescent="0.5500000000000000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6.25" customHeight="1" x14ac:dyDescent="0.5500000000000000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6.25" customHeight="1" x14ac:dyDescent="0.5500000000000000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6.25" customHeight="1" x14ac:dyDescent="0.5500000000000000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6.25" customHeight="1" x14ac:dyDescent="0.5500000000000000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6.25" customHeight="1" x14ac:dyDescent="0.5500000000000000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6.25" customHeight="1" x14ac:dyDescent="0.5500000000000000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6.25" customHeight="1" x14ac:dyDescent="0.5500000000000000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6.25" customHeight="1" x14ac:dyDescent="0.5500000000000000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6.25" customHeight="1" x14ac:dyDescent="0.5500000000000000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6.25" customHeight="1" x14ac:dyDescent="0.5500000000000000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6.25" customHeight="1" x14ac:dyDescent="0.5500000000000000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6.25" customHeight="1" x14ac:dyDescent="0.5500000000000000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6.25" customHeight="1" x14ac:dyDescent="0.5500000000000000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6.25" customHeight="1" x14ac:dyDescent="0.5500000000000000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6.25" customHeight="1" x14ac:dyDescent="0.5500000000000000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6.25" customHeight="1" x14ac:dyDescent="0.5500000000000000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6.25" customHeight="1" x14ac:dyDescent="0.5500000000000000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6.25" customHeight="1" x14ac:dyDescent="0.5500000000000000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6.25" customHeight="1" x14ac:dyDescent="0.5500000000000000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6.25" customHeight="1" x14ac:dyDescent="0.5500000000000000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6.25" customHeight="1" x14ac:dyDescent="0.5500000000000000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6.25" customHeight="1" x14ac:dyDescent="0.5500000000000000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6.25" customHeight="1" x14ac:dyDescent="0.5500000000000000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6.25" customHeight="1" x14ac:dyDescent="0.5500000000000000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6.25" customHeight="1" x14ac:dyDescent="0.5500000000000000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6.25" customHeight="1" x14ac:dyDescent="0.5500000000000000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6.25" customHeight="1" x14ac:dyDescent="0.5500000000000000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6.25" customHeight="1" x14ac:dyDescent="0.5500000000000000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6.25" customHeight="1" x14ac:dyDescent="0.5500000000000000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6.25" customHeight="1" x14ac:dyDescent="0.5500000000000000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6.25" customHeight="1" x14ac:dyDescent="0.5500000000000000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6.25" customHeight="1" x14ac:dyDescent="0.5500000000000000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6.25" customHeight="1" x14ac:dyDescent="0.5500000000000000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6.25" customHeight="1" x14ac:dyDescent="0.5500000000000000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6.25" customHeight="1" x14ac:dyDescent="0.5500000000000000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6.25" customHeight="1" x14ac:dyDescent="0.5500000000000000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6.25" customHeight="1" x14ac:dyDescent="0.5500000000000000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6.25" customHeight="1" x14ac:dyDescent="0.5500000000000000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6.25" customHeight="1" x14ac:dyDescent="0.5500000000000000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6.25" customHeight="1" x14ac:dyDescent="0.5500000000000000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6.25" customHeight="1" x14ac:dyDescent="0.5500000000000000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6.25" customHeight="1" x14ac:dyDescent="0.5500000000000000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6.25" customHeight="1" x14ac:dyDescent="0.5500000000000000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6.25" customHeight="1" x14ac:dyDescent="0.5500000000000000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6.25" customHeight="1" x14ac:dyDescent="0.5500000000000000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6.25" customHeight="1" x14ac:dyDescent="0.5500000000000000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6.25" customHeight="1" x14ac:dyDescent="0.5500000000000000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6.25" customHeight="1" x14ac:dyDescent="0.5500000000000000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6.25" customHeight="1" x14ac:dyDescent="0.5500000000000000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6.25" customHeight="1" x14ac:dyDescent="0.5500000000000000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6.25" customHeight="1" x14ac:dyDescent="0.5500000000000000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6.25" customHeight="1" x14ac:dyDescent="0.5500000000000000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6.25" customHeight="1" x14ac:dyDescent="0.550000000000000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6.25" customHeight="1" x14ac:dyDescent="0.5500000000000000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6.25" customHeight="1" x14ac:dyDescent="0.5500000000000000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6.25" customHeight="1" x14ac:dyDescent="0.5500000000000000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6.25" customHeight="1" x14ac:dyDescent="0.5500000000000000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6.25" customHeight="1" x14ac:dyDescent="0.5500000000000000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6.25" customHeight="1" x14ac:dyDescent="0.5500000000000000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6.25" customHeight="1" x14ac:dyDescent="0.5500000000000000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6.25" customHeight="1" x14ac:dyDescent="0.5500000000000000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6.25" customHeight="1" x14ac:dyDescent="0.5500000000000000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6.25" customHeight="1" x14ac:dyDescent="0.5500000000000000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6.25" customHeight="1" x14ac:dyDescent="0.5500000000000000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6.25" customHeight="1" x14ac:dyDescent="0.5500000000000000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6.25" customHeight="1" x14ac:dyDescent="0.5500000000000000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6.25" customHeight="1" x14ac:dyDescent="0.5500000000000000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6.25" customHeight="1" x14ac:dyDescent="0.5500000000000000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6.25" customHeight="1" x14ac:dyDescent="0.5500000000000000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6.25" customHeight="1" x14ac:dyDescent="0.5500000000000000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6.25" customHeight="1" x14ac:dyDescent="0.5500000000000000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6.25" customHeight="1" x14ac:dyDescent="0.5500000000000000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6.25" customHeight="1" x14ac:dyDescent="0.5500000000000000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6.25" customHeight="1" x14ac:dyDescent="0.5500000000000000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6.25" customHeight="1" x14ac:dyDescent="0.5500000000000000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6.25" customHeight="1" x14ac:dyDescent="0.5500000000000000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6.25" customHeight="1" x14ac:dyDescent="0.5500000000000000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6.25" customHeight="1" x14ac:dyDescent="0.5500000000000000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6.25" customHeight="1" x14ac:dyDescent="0.5500000000000000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6.25" customHeight="1" x14ac:dyDescent="0.5500000000000000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6.25" customHeight="1" x14ac:dyDescent="0.5500000000000000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6.25" customHeight="1" x14ac:dyDescent="0.5500000000000000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6.25" customHeight="1" x14ac:dyDescent="0.5500000000000000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6.25" customHeight="1" x14ac:dyDescent="0.5500000000000000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6.25" customHeight="1" x14ac:dyDescent="0.5500000000000000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6.25" customHeight="1" x14ac:dyDescent="0.5500000000000000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6.25" customHeight="1" x14ac:dyDescent="0.5500000000000000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6.25" customHeight="1" x14ac:dyDescent="0.5500000000000000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6.25" customHeight="1" x14ac:dyDescent="0.5500000000000000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6.25" customHeight="1" x14ac:dyDescent="0.5500000000000000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6.25" customHeight="1" x14ac:dyDescent="0.5500000000000000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6.25" customHeight="1" x14ac:dyDescent="0.5500000000000000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6.25" customHeight="1" x14ac:dyDescent="0.5500000000000000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6.25" customHeight="1" x14ac:dyDescent="0.5500000000000000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6.25" customHeight="1" x14ac:dyDescent="0.5500000000000000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6.25" customHeight="1" x14ac:dyDescent="0.5500000000000000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6.25" customHeight="1" x14ac:dyDescent="0.5500000000000000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6.25" customHeight="1" x14ac:dyDescent="0.5500000000000000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6.25" customHeight="1" x14ac:dyDescent="0.5500000000000000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6.25" customHeight="1" x14ac:dyDescent="0.5500000000000000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6.25" customHeight="1" x14ac:dyDescent="0.5500000000000000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6.25" customHeight="1" x14ac:dyDescent="0.5500000000000000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6.25" customHeight="1" x14ac:dyDescent="0.5500000000000000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6.25" customHeight="1" x14ac:dyDescent="0.5500000000000000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6.25" customHeight="1" x14ac:dyDescent="0.5500000000000000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6.25" customHeight="1" x14ac:dyDescent="0.5500000000000000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6.25" customHeight="1" x14ac:dyDescent="0.5500000000000000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6.25" customHeight="1" x14ac:dyDescent="0.5500000000000000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6.25" customHeight="1" x14ac:dyDescent="0.5500000000000000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6.25" customHeight="1" x14ac:dyDescent="0.5500000000000000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6.25" customHeight="1" x14ac:dyDescent="0.5500000000000000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6.25" customHeight="1" x14ac:dyDescent="0.5500000000000000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6.25" customHeight="1" x14ac:dyDescent="0.5500000000000000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6.25" customHeight="1" x14ac:dyDescent="0.5500000000000000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6.25" customHeight="1" x14ac:dyDescent="0.5500000000000000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6.25" customHeight="1" x14ac:dyDescent="0.5500000000000000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6.25" customHeight="1" x14ac:dyDescent="0.5500000000000000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6.25" customHeight="1" x14ac:dyDescent="0.5500000000000000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6.25" customHeight="1" x14ac:dyDescent="0.5500000000000000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6.25" customHeight="1" x14ac:dyDescent="0.5500000000000000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6.25" customHeight="1" x14ac:dyDescent="0.5500000000000000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6.25" customHeight="1" x14ac:dyDescent="0.5500000000000000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6.25" customHeight="1" x14ac:dyDescent="0.5500000000000000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6.25" customHeight="1" x14ac:dyDescent="0.5500000000000000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6.25" customHeight="1" x14ac:dyDescent="0.5500000000000000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6.25" customHeight="1" x14ac:dyDescent="0.5500000000000000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6.25" customHeight="1" x14ac:dyDescent="0.5500000000000000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6.25" customHeight="1" x14ac:dyDescent="0.5500000000000000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6.25" customHeight="1" x14ac:dyDescent="0.5500000000000000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6.25" customHeight="1" x14ac:dyDescent="0.5500000000000000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6.25" customHeight="1" x14ac:dyDescent="0.5500000000000000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6.25" customHeight="1" x14ac:dyDescent="0.5500000000000000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6.25" customHeight="1" x14ac:dyDescent="0.5500000000000000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6.25" customHeight="1" x14ac:dyDescent="0.5500000000000000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6.25" customHeight="1" x14ac:dyDescent="0.5500000000000000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6.25" customHeight="1" x14ac:dyDescent="0.5500000000000000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6.25" customHeight="1" x14ac:dyDescent="0.5500000000000000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6.25" customHeight="1" x14ac:dyDescent="0.5500000000000000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6.25" customHeight="1" x14ac:dyDescent="0.5500000000000000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6.25" customHeight="1" x14ac:dyDescent="0.5500000000000000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6.25" customHeight="1" x14ac:dyDescent="0.5500000000000000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6.25" customHeight="1" x14ac:dyDescent="0.5500000000000000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6.25" customHeight="1" x14ac:dyDescent="0.5500000000000000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6.25" customHeight="1" x14ac:dyDescent="0.5500000000000000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6.25" customHeight="1" x14ac:dyDescent="0.5500000000000000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6.25" customHeight="1" x14ac:dyDescent="0.5500000000000000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6.25" customHeight="1" x14ac:dyDescent="0.5500000000000000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6.25" customHeight="1" x14ac:dyDescent="0.5500000000000000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6.25" customHeight="1" x14ac:dyDescent="0.5500000000000000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6.25" customHeight="1" x14ac:dyDescent="0.5500000000000000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6.25" customHeight="1" x14ac:dyDescent="0.5500000000000000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6.25" customHeight="1" x14ac:dyDescent="0.5500000000000000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6.25" customHeight="1" x14ac:dyDescent="0.550000000000000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6.25" customHeight="1" x14ac:dyDescent="0.5500000000000000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6.25" customHeight="1" x14ac:dyDescent="0.5500000000000000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6.25" customHeight="1" x14ac:dyDescent="0.5500000000000000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6.25" customHeight="1" x14ac:dyDescent="0.5500000000000000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6.25" customHeight="1" x14ac:dyDescent="0.5500000000000000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6.25" customHeight="1" x14ac:dyDescent="0.5500000000000000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6.25" customHeight="1" x14ac:dyDescent="0.5500000000000000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6.25" customHeight="1" x14ac:dyDescent="0.5500000000000000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6.25" customHeight="1" x14ac:dyDescent="0.5500000000000000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6.25" customHeight="1" x14ac:dyDescent="0.5500000000000000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6.25" customHeight="1" x14ac:dyDescent="0.5500000000000000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6.25" customHeight="1" x14ac:dyDescent="0.5500000000000000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6.25" customHeight="1" x14ac:dyDescent="0.5500000000000000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6.25" customHeight="1" x14ac:dyDescent="0.5500000000000000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6.25" customHeight="1" x14ac:dyDescent="0.5500000000000000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6.25" customHeight="1" x14ac:dyDescent="0.5500000000000000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6.25" customHeight="1" x14ac:dyDescent="0.5500000000000000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6.25" customHeight="1" x14ac:dyDescent="0.5500000000000000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6.25" customHeight="1" x14ac:dyDescent="0.5500000000000000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6.25" customHeight="1" x14ac:dyDescent="0.5500000000000000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6.25" customHeight="1" x14ac:dyDescent="0.5500000000000000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6.25" customHeight="1" x14ac:dyDescent="0.5500000000000000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6.25" customHeight="1" x14ac:dyDescent="0.5500000000000000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6.25" customHeight="1" x14ac:dyDescent="0.5500000000000000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6.25" customHeight="1" x14ac:dyDescent="0.5500000000000000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6.25" customHeight="1" x14ac:dyDescent="0.5500000000000000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6.25" customHeight="1" x14ac:dyDescent="0.5500000000000000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6.25" customHeight="1" x14ac:dyDescent="0.5500000000000000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6.25" customHeight="1" x14ac:dyDescent="0.5500000000000000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6.25" customHeight="1" x14ac:dyDescent="0.5500000000000000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6.25" customHeight="1" x14ac:dyDescent="0.5500000000000000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6.25" customHeight="1" x14ac:dyDescent="0.5500000000000000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6.25" customHeight="1" x14ac:dyDescent="0.5500000000000000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6.25" customHeight="1" x14ac:dyDescent="0.5500000000000000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6.25" customHeight="1" x14ac:dyDescent="0.5500000000000000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6.25" customHeight="1" x14ac:dyDescent="0.5500000000000000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6.25" customHeight="1" x14ac:dyDescent="0.5500000000000000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6.25" customHeight="1" x14ac:dyDescent="0.5500000000000000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6.25" customHeight="1" x14ac:dyDescent="0.5500000000000000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6.25" customHeight="1" x14ac:dyDescent="0.5500000000000000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6.25" customHeight="1" x14ac:dyDescent="0.5500000000000000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6.25" customHeight="1" x14ac:dyDescent="0.5500000000000000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6.25" customHeight="1" x14ac:dyDescent="0.5500000000000000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6.25" customHeight="1" x14ac:dyDescent="0.5500000000000000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6.25" customHeight="1" x14ac:dyDescent="0.5500000000000000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6.25" customHeight="1" x14ac:dyDescent="0.5500000000000000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6.25" customHeight="1" x14ac:dyDescent="0.5500000000000000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6.25" customHeight="1" x14ac:dyDescent="0.5500000000000000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6.25" customHeight="1" x14ac:dyDescent="0.5500000000000000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6.25" customHeight="1" x14ac:dyDescent="0.5500000000000000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6.25" customHeight="1" x14ac:dyDescent="0.5500000000000000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6.25" customHeight="1" x14ac:dyDescent="0.5500000000000000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6.25" customHeight="1" x14ac:dyDescent="0.5500000000000000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6.25" customHeight="1" x14ac:dyDescent="0.5500000000000000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6.25" customHeight="1" x14ac:dyDescent="0.5500000000000000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6.25" customHeight="1" x14ac:dyDescent="0.5500000000000000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6.25" customHeight="1" x14ac:dyDescent="0.5500000000000000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6.25" customHeight="1" x14ac:dyDescent="0.5500000000000000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6.25" customHeight="1" x14ac:dyDescent="0.5500000000000000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6.25" customHeight="1" x14ac:dyDescent="0.5500000000000000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6.25" customHeight="1" x14ac:dyDescent="0.5500000000000000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6.25" customHeight="1" x14ac:dyDescent="0.5500000000000000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6.25" customHeight="1" x14ac:dyDescent="0.5500000000000000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6.25" customHeight="1" x14ac:dyDescent="0.5500000000000000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6.25" customHeight="1" x14ac:dyDescent="0.5500000000000000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6.25" customHeight="1" x14ac:dyDescent="0.5500000000000000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6.25" customHeight="1" x14ac:dyDescent="0.5500000000000000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6.25" customHeight="1" x14ac:dyDescent="0.5500000000000000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6.25" customHeight="1" x14ac:dyDescent="0.5500000000000000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6.25" customHeight="1" x14ac:dyDescent="0.5500000000000000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6.25" customHeight="1" x14ac:dyDescent="0.5500000000000000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6.25" customHeight="1" x14ac:dyDescent="0.5500000000000000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6.25" customHeight="1" x14ac:dyDescent="0.5500000000000000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6.25" customHeight="1" x14ac:dyDescent="0.5500000000000000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6.25" customHeight="1" x14ac:dyDescent="0.5500000000000000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6.25" customHeight="1" x14ac:dyDescent="0.5500000000000000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6.25" customHeight="1" x14ac:dyDescent="0.5500000000000000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6.25" customHeight="1" x14ac:dyDescent="0.5500000000000000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6.25" customHeight="1" x14ac:dyDescent="0.5500000000000000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6.25" customHeight="1" x14ac:dyDescent="0.5500000000000000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6.25" customHeight="1" x14ac:dyDescent="0.5500000000000000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6.25" customHeight="1" x14ac:dyDescent="0.5500000000000000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6.25" customHeight="1" x14ac:dyDescent="0.5500000000000000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6.25" customHeight="1" x14ac:dyDescent="0.5500000000000000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6.25" customHeight="1" x14ac:dyDescent="0.5500000000000000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6.25" customHeight="1" x14ac:dyDescent="0.5500000000000000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6.25" customHeight="1" x14ac:dyDescent="0.5500000000000000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6.25" customHeight="1" x14ac:dyDescent="0.5500000000000000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6.25" customHeight="1" x14ac:dyDescent="0.5500000000000000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6.25" customHeight="1" x14ac:dyDescent="0.5500000000000000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6.25" customHeight="1" x14ac:dyDescent="0.5500000000000000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6.25" customHeight="1" x14ac:dyDescent="0.5500000000000000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6.25" customHeight="1" x14ac:dyDescent="0.5500000000000000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6.25" customHeight="1" x14ac:dyDescent="0.5500000000000000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6.25" customHeight="1" x14ac:dyDescent="0.5500000000000000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6.25" customHeight="1" x14ac:dyDescent="0.5500000000000000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6.25" customHeight="1" x14ac:dyDescent="0.5500000000000000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6.25" customHeight="1" x14ac:dyDescent="0.5500000000000000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6.25" customHeight="1" x14ac:dyDescent="0.5500000000000000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6.25" customHeight="1" x14ac:dyDescent="0.550000000000000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6.25" customHeight="1" x14ac:dyDescent="0.5500000000000000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6.25" customHeight="1" x14ac:dyDescent="0.5500000000000000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6.25" customHeight="1" x14ac:dyDescent="0.5500000000000000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6.25" customHeight="1" x14ac:dyDescent="0.5500000000000000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6.25" customHeight="1" x14ac:dyDescent="0.5500000000000000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6.25" customHeight="1" x14ac:dyDescent="0.5500000000000000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6.25" customHeight="1" x14ac:dyDescent="0.5500000000000000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6.25" customHeight="1" x14ac:dyDescent="0.5500000000000000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6.25" customHeight="1" x14ac:dyDescent="0.5500000000000000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6.25" customHeight="1" x14ac:dyDescent="0.5500000000000000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6.25" customHeight="1" x14ac:dyDescent="0.5500000000000000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6.25" customHeight="1" x14ac:dyDescent="0.5500000000000000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6.25" customHeight="1" x14ac:dyDescent="0.5500000000000000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6.25" customHeight="1" x14ac:dyDescent="0.5500000000000000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6.25" customHeight="1" x14ac:dyDescent="0.5500000000000000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6.25" customHeight="1" x14ac:dyDescent="0.5500000000000000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6.25" customHeight="1" x14ac:dyDescent="0.5500000000000000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6.25" customHeight="1" x14ac:dyDescent="0.5500000000000000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6.25" customHeight="1" x14ac:dyDescent="0.5500000000000000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6.25" customHeight="1" x14ac:dyDescent="0.5500000000000000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6.25" customHeight="1" x14ac:dyDescent="0.5500000000000000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6.25" customHeight="1" x14ac:dyDescent="0.5500000000000000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6.25" customHeight="1" x14ac:dyDescent="0.5500000000000000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6.25" customHeight="1" x14ac:dyDescent="0.5500000000000000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6.25" customHeight="1" x14ac:dyDescent="0.5500000000000000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6.25" customHeight="1" x14ac:dyDescent="0.5500000000000000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6.25" customHeight="1" x14ac:dyDescent="0.5500000000000000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6.25" customHeight="1" x14ac:dyDescent="0.5500000000000000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6.25" customHeight="1" x14ac:dyDescent="0.5500000000000000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6.25" customHeight="1" x14ac:dyDescent="0.5500000000000000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6.25" customHeight="1" x14ac:dyDescent="0.5500000000000000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6.25" customHeight="1" x14ac:dyDescent="0.5500000000000000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6.25" customHeight="1" x14ac:dyDescent="0.5500000000000000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6.25" customHeight="1" x14ac:dyDescent="0.5500000000000000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6.25" customHeight="1" x14ac:dyDescent="0.5500000000000000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6.25" customHeight="1" x14ac:dyDescent="0.5500000000000000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6.25" customHeight="1" x14ac:dyDescent="0.5500000000000000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6.25" customHeight="1" x14ac:dyDescent="0.5500000000000000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6.25" customHeight="1" x14ac:dyDescent="0.5500000000000000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6.25" customHeight="1" x14ac:dyDescent="0.5500000000000000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6.25" customHeight="1" x14ac:dyDescent="0.5500000000000000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6.25" customHeight="1" x14ac:dyDescent="0.5500000000000000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6.25" customHeight="1" x14ac:dyDescent="0.5500000000000000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6.25" customHeight="1" x14ac:dyDescent="0.5500000000000000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6.25" customHeight="1" x14ac:dyDescent="0.5500000000000000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6.25" customHeight="1" x14ac:dyDescent="0.5500000000000000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6.25" customHeight="1" x14ac:dyDescent="0.5500000000000000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6.25" customHeight="1" x14ac:dyDescent="0.5500000000000000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6.25" customHeight="1" x14ac:dyDescent="0.5500000000000000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6.25" customHeight="1" x14ac:dyDescent="0.5500000000000000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6.25" customHeight="1" x14ac:dyDescent="0.5500000000000000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6.25" customHeight="1" x14ac:dyDescent="0.5500000000000000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6.25" customHeight="1" x14ac:dyDescent="0.5500000000000000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6.25" customHeight="1" x14ac:dyDescent="0.5500000000000000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6.25" customHeight="1" x14ac:dyDescent="0.5500000000000000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6.25" customHeight="1" x14ac:dyDescent="0.5500000000000000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6.25" customHeight="1" x14ac:dyDescent="0.5500000000000000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6.25" customHeight="1" x14ac:dyDescent="0.5500000000000000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6.25" customHeight="1" x14ac:dyDescent="0.5500000000000000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6.25" customHeight="1" x14ac:dyDescent="0.5500000000000000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6.25" customHeight="1" x14ac:dyDescent="0.5500000000000000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6.25" customHeight="1" x14ac:dyDescent="0.5500000000000000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6.25" customHeight="1" x14ac:dyDescent="0.5500000000000000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6.25" customHeight="1" x14ac:dyDescent="0.5500000000000000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6.25" customHeight="1" x14ac:dyDescent="0.5500000000000000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6.25" customHeight="1" x14ac:dyDescent="0.5500000000000000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6.25" customHeight="1" x14ac:dyDescent="0.5500000000000000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6.25" customHeight="1" x14ac:dyDescent="0.5500000000000000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6.25" customHeight="1" x14ac:dyDescent="0.5500000000000000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6.25" customHeight="1" x14ac:dyDescent="0.5500000000000000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6.25" customHeight="1" x14ac:dyDescent="0.5500000000000000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6.25" customHeight="1" x14ac:dyDescent="0.5500000000000000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6.25" customHeight="1" x14ac:dyDescent="0.5500000000000000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6.25" customHeight="1" x14ac:dyDescent="0.5500000000000000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6.25" customHeight="1" x14ac:dyDescent="0.5500000000000000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6.25" customHeight="1" x14ac:dyDescent="0.5500000000000000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6.25" customHeight="1" x14ac:dyDescent="0.5500000000000000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6.25" customHeight="1" x14ac:dyDescent="0.5500000000000000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6.25" customHeight="1" x14ac:dyDescent="0.5500000000000000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6.25" customHeight="1" x14ac:dyDescent="0.5500000000000000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6.25" customHeight="1" x14ac:dyDescent="0.5500000000000000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6.25" customHeight="1" x14ac:dyDescent="0.5500000000000000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6.25" customHeight="1" x14ac:dyDescent="0.5500000000000000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6.25" customHeight="1" x14ac:dyDescent="0.5500000000000000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6.25" customHeight="1" x14ac:dyDescent="0.5500000000000000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6.25" customHeight="1" x14ac:dyDescent="0.5500000000000000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6.25" customHeight="1" x14ac:dyDescent="0.5500000000000000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6.25" customHeight="1" x14ac:dyDescent="0.5500000000000000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6.25" customHeight="1" x14ac:dyDescent="0.5500000000000000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6.25" customHeight="1" x14ac:dyDescent="0.5500000000000000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6.25" customHeight="1" x14ac:dyDescent="0.5500000000000000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6.25" customHeight="1" x14ac:dyDescent="0.5500000000000000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6.25" customHeight="1" x14ac:dyDescent="0.5500000000000000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6.25" customHeight="1" x14ac:dyDescent="0.5500000000000000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6.25" customHeight="1" x14ac:dyDescent="0.5500000000000000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6.25" customHeight="1" x14ac:dyDescent="0.5500000000000000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6.25" customHeight="1" x14ac:dyDescent="0.5500000000000000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6.25" customHeight="1" x14ac:dyDescent="0.5500000000000000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6.25" customHeight="1" x14ac:dyDescent="0.5500000000000000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6.25" customHeight="1" x14ac:dyDescent="0.550000000000000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6.25" customHeight="1" x14ac:dyDescent="0.5500000000000000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6.25" customHeight="1" x14ac:dyDescent="0.5500000000000000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6.25" customHeight="1" x14ac:dyDescent="0.5500000000000000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6.25" customHeight="1" x14ac:dyDescent="0.5500000000000000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6.25" customHeight="1" x14ac:dyDescent="0.5500000000000000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6.25" customHeight="1" x14ac:dyDescent="0.5500000000000000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6.25" customHeight="1" x14ac:dyDescent="0.5500000000000000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6.25" customHeight="1" x14ac:dyDescent="0.5500000000000000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6.25" customHeight="1" x14ac:dyDescent="0.5500000000000000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6.25" customHeight="1" x14ac:dyDescent="0.5500000000000000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6.25" customHeight="1" x14ac:dyDescent="0.5500000000000000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6.25" customHeight="1" x14ac:dyDescent="0.5500000000000000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6.25" customHeight="1" x14ac:dyDescent="0.5500000000000000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6.25" customHeight="1" x14ac:dyDescent="0.5500000000000000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6.25" customHeight="1" x14ac:dyDescent="0.5500000000000000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6.25" customHeight="1" x14ac:dyDescent="0.5500000000000000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6.25" customHeight="1" x14ac:dyDescent="0.5500000000000000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6.25" customHeight="1" x14ac:dyDescent="0.5500000000000000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6.25" customHeight="1" x14ac:dyDescent="0.5500000000000000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6.25" customHeight="1" x14ac:dyDescent="0.5500000000000000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6.25" customHeight="1" x14ac:dyDescent="0.5500000000000000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6.25" customHeight="1" x14ac:dyDescent="0.5500000000000000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6.25" customHeight="1" x14ac:dyDescent="0.5500000000000000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6.25" customHeight="1" x14ac:dyDescent="0.5500000000000000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6.25" customHeight="1" x14ac:dyDescent="0.5500000000000000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6.25" customHeight="1" x14ac:dyDescent="0.5500000000000000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6.25" customHeight="1" x14ac:dyDescent="0.5500000000000000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6.25" customHeight="1" x14ac:dyDescent="0.5500000000000000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6.25" customHeight="1" x14ac:dyDescent="0.5500000000000000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6.25" customHeight="1" x14ac:dyDescent="0.5500000000000000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6.25" customHeight="1" x14ac:dyDescent="0.5500000000000000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6.25" customHeight="1" x14ac:dyDescent="0.5500000000000000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6.25" customHeight="1" x14ac:dyDescent="0.5500000000000000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6.25" customHeight="1" x14ac:dyDescent="0.5500000000000000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6.25" customHeight="1" x14ac:dyDescent="0.5500000000000000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6.25" customHeight="1" x14ac:dyDescent="0.5500000000000000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6.25" customHeight="1" x14ac:dyDescent="0.5500000000000000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6.25" customHeight="1" x14ac:dyDescent="0.5500000000000000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6.25" customHeight="1" x14ac:dyDescent="0.5500000000000000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6.25" customHeight="1" x14ac:dyDescent="0.5500000000000000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6.25" customHeight="1" x14ac:dyDescent="0.5500000000000000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6.25" customHeight="1" x14ac:dyDescent="0.5500000000000000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6.25" customHeight="1" x14ac:dyDescent="0.5500000000000000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6.25" customHeight="1" x14ac:dyDescent="0.5500000000000000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6.25" customHeight="1" x14ac:dyDescent="0.5500000000000000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6.25" customHeight="1" x14ac:dyDescent="0.5500000000000000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6.25" customHeight="1" x14ac:dyDescent="0.5500000000000000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6.25" customHeight="1" x14ac:dyDescent="0.5500000000000000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6.25" customHeight="1" x14ac:dyDescent="0.5500000000000000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6.25" customHeight="1" x14ac:dyDescent="0.5500000000000000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6.25" customHeight="1" x14ac:dyDescent="0.5500000000000000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6.25" customHeight="1" x14ac:dyDescent="0.5500000000000000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6.25" customHeight="1" x14ac:dyDescent="0.5500000000000000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6.25" customHeight="1" x14ac:dyDescent="0.5500000000000000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6.25" customHeight="1" x14ac:dyDescent="0.5500000000000000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6.25" customHeight="1" x14ac:dyDescent="0.5500000000000000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6.25" customHeight="1" x14ac:dyDescent="0.5500000000000000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6.25" customHeight="1" x14ac:dyDescent="0.5500000000000000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6.25" customHeight="1" x14ac:dyDescent="0.5500000000000000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6.25" customHeight="1" x14ac:dyDescent="0.5500000000000000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6.25" customHeight="1" x14ac:dyDescent="0.5500000000000000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6.25" customHeight="1" x14ac:dyDescent="0.5500000000000000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6.25" customHeight="1" x14ac:dyDescent="0.5500000000000000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6.25" customHeight="1" x14ac:dyDescent="0.5500000000000000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6.25" customHeight="1" x14ac:dyDescent="0.5500000000000000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6.25" customHeight="1" x14ac:dyDescent="0.5500000000000000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6.25" customHeight="1" x14ac:dyDescent="0.5500000000000000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6.25" customHeight="1" x14ac:dyDescent="0.5500000000000000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6.25" customHeight="1" x14ac:dyDescent="0.5500000000000000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6.25" customHeight="1" x14ac:dyDescent="0.5500000000000000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6.25" customHeight="1" x14ac:dyDescent="0.5500000000000000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6.25" customHeight="1" x14ac:dyDescent="0.5500000000000000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6.25" customHeight="1" x14ac:dyDescent="0.5500000000000000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6.25" customHeight="1" x14ac:dyDescent="0.5500000000000000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6.25" customHeight="1" x14ac:dyDescent="0.5500000000000000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6.25" customHeight="1" x14ac:dyDescent="0.5500000000000000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6.25" customHeight="1" x14ac:dyDescent="0.5500000000000000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6.25" customHeight="1" x14ac:dyDescent="0.5500000000000000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6.25" customHeight="1" x14ac:dyDescent="0.5500000000000000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6.25" customHeight="1" x14ac:dyDescent="0.5500000000000000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6.25" customHeight="1" x14ac:dyDescent="0.5500000000000000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6.25" customHeight="1" x14ac:dyDescent="0.5500000000000000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6.25" customHeight="1" x14ac:dyDescent="0.5500000000000000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6.25" customHeight="1" x14ac:dyDescent="0.5500000000000000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6.25" customHeight="1" x14ac:dyDescent="0.5500000000000000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6.25" customHeight="1" x14ac:dyDescent="0.5500000000000000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6.25" customHeight="1" x14ac:dyDescent="0.5500000000000000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6.25" customHeight="1" x14ac:dyDescent="0.5500000000000000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</sheetData>
  <mergeCells count="14">
    <mergeCell ref="AC40:AE40"/>
    <mergeCell ref="S2:AD3"/>
    <mergeCell ref="Y39:AB39"/>
    <mergeCell ref="Y40:AB40"/>
    <mergeCell ref="Y38:AB38"/>
    <mergeCell ref="AC38:AE38"/>
    <mergeCell ref="AC39:AE39"/>
    <mergeCell ref="S39:X39"/>
    <mergeCell ref="S40:X40"/>
    <mergeCell ref="S38:X38"/>
    <mergeCell ref="C3:O3"/>
    <mergeCell ref="C16:N16"/>
    <mergeCell ref="C17:N17"/>
    <mergeCell ref="C18:N18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AJ999"/>
  <sheetViews>
    <sheetView showGridLines="0" topLeftCell="E1" workbookViewId="0">
      <selection activeCell="O19" sqref="O19"/>
    </sheetView>
  </sheetViews>
  <sheetFormatPr defaultColWidth="14.42578125" defaultRowHeight="15" customHeight="1" x14ac:dyDescent="0.55000000000000004"/>
  <cols>
    <col min="1" max="1" width="22.42578125" style="14" customWidth="1"/>
    <col min="2" max="2" width="19.85546875" style="14" customWidth="1"/>
    <col min="3" max="3" width="19.42578125" style="14" customWidth="1"/>
    <col min="4" max="4" width="14.5703125" style="14" customWidth="1"/>
    <col min="5" max="6" width="6.85546875" style="14" customWidth="1"/>
    <col min="7" max="7" width="9.7109375" style="14" customWidth="1"/>
    <col min="8" max="8" width="9.140625" style="14" customWidth="1"/>
    <col min="9" max="9" width="15.5703125" style="14" customWidth="1"/>
    <col min="10" max="10" width="8.42578125" style="14" customWidth="1"/>
    <col min="11" max="11" width="9.85546875" style="14" customWidth="1"/>
    <col min="12" max="12" width="9.5703125" style="14" customWidth="1"/>
    <col min="13" max="13" width="17.5703125" style="14" customWidth="1"/>
    <col min="14" max="14" width="12.28515625" style="14" customWidth="1"/>
    <col min="15" max="15" width="13.28515625" style="14" customWidth="1"/>
    <col min="16" max="17" width="10.140625" style="14" customWidth="1"/>
    <col min="18" max="18" width="13.28515625" style="14" bestFit="1" customWidth="1"/>
    <col min="19" max="21" width="4.28515625" style="14" customWidth="1"/>
    <col min="22" max="23" width="9.140625" style="14" customWidth="1"/>
    <col min="24" max="24" width="6.140625" style="14" bestFit="1" customWidth="1"/>
    <col min="25" max="25" width="14" style="14" bestFit="1" customWidth="1"/>
    <col min="26" max="26" width="15.7109375" style="14" bestFit="1" customWidth="1"/>
    <col min="27" max="27" width="13" style="14" customWidth="1"/>
    <col min="28" max="28" width="13.85546875" style="14" customWidth="1"/>
    <col min="29" max="29" width="24.5703125" style="14" customWidth="1"/>
    <col min="30" max="30" width="12.7109375" style="14" bestFit="1" customWidth="1"/>
    <col min="31" max="31" width="3.28515625" style="14" customWidth="1"/>
    <col min="32" max="32" width="20.85546875" style="14" customWidth="1"/>
    <col min="33" max="33" width="20" style="14" customWidth="1"/>
    <col min="34" max="34" width="9.42578125" style="14" customWidth="1"/>
    <col min="35" max="35" width="16.7109375" style="14" customWidth="1"/>
    <col min="36" max="36" width="9.140625" style="14" customWidth="1"/>
    <col min="37" max="16384" width="14.42578125" style="14"/>
  </cols>
  <sheetData>
    <row r="1" spans="1:36" ht="27.75" customHeight="1" thickBot="1" x14ac:dyDescent="0.65">
      <c r="A1" s="110" t="s">
        <v>56</v>
      </c>
      <c r="B1" s="110"/>
      <c r="C1" s="110"/>
      <c r="D1" s="110"/>
    </row>
    <row r="2" spans="1:36" ht="27.75" customHeight="1" x14ac:dyDescent="0.55000000000000004">
      <c r="A2" s="15" t="s">
        <v>20</v>
      </c>
      <c r="B2" s="16">
        <v>20</v>
      </c>
      <c r="C2" s="16">
        <v>20</v>
      </c>
      <c r="D2" s="17" t="s">
        <v>21</v>
      </c>
      <c r="F2" s="139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1"/>
      <c r="U2" s="139"/>
      <c r="V2" s="140"/>
      <c r="W2" s="140"/>
      <c r="X2" s="140"/>
      <c r="Y2" s="140"/>
      <c r="Z2" s="140"/>
      <c r="AA2" s="140"/>
      <c r="AB2" s="140"/>
      <c r="AC2" s="140"/>
      <c r="AD2" s="140"/>
      <c r="AE2" s="141"/>
    </row>
    <row r="3" spans="1:36" ht="27.75" customHeight="1" x14ac:dyDescent="0.55000000000000004">
      <c r="A3" s="18" t="s">
        <v>22</v>
      </c>
      <c r="B3" s="18" t="s">
        <v>23</v>
      </c>
      <c r="C3" s="18" t="s">
        <v>24</v>
      </c>
      <c r="D3" s="19"/>
      <c r="F3" s="142"/>
      <c r="G3" s="143" t="s">
        <v>26</v>
      </c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55"/>
      <c r="U3" s="142"/>
      <c r="V3" s="143" t="s">
        <v>27</v>
      </c>
      <c r="W3" s="143"/>
      <c r="X3" s="143"/>
      <c r="Y3" s="143"/>
      <c r="Z3" s="143"/>
      <c r="AA3" s="143"/>
      <c r="AB3" s="143"/>
      <c r="AC3" s="143"/>
      <c r="AD3" s="143"/>
      <c r="AE3" s="144"/>
      <c r="AF3" s="138"/>
    </row>
    <row r="4" spans="1:36" ht="27.75" customHeight="1" x14ac:dyDescent="0.55000000000000004">
      <c r="A4" s="20">
        <v>1</v>
      </c>
      <c r="B4" s="68">
        <v>8</v>
      </c>
      <c r="C4" s="70">
        <v>16</v>
      </c>
      <c r="D4" s="22">
        <f t="shared" ref="D4:D103" si="0">IF(E4&lt;=0,"",C4-B4)</f>
        <v>8</v>
      </c>
      <c r="E4" s="23">
        <f t="shared" ref="E4:E107" si="1">COUNT(C4)</f>
        <v>1</v>
      </c>
      <c r="F4" s="160"/>
      <c r="G4" s="145" t="s">
        <v>28</v>
      </c>
      <c r="H4" s="146" t="s">
        <v>29</v>
      </c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55"/>
      <c r="U4" s="142"/>
      <c r="V4" s="145" t="s">
        <v>30</v>
      </c>
      <c r="W4" s="146"/>
      <c r="X4" s="146"/>
      <c r="Y4" s="146"/>
      <c r="Z4" s="146"/>
      <c r="AA4" s="146"/>
      <c r="AB4" s="146"/>
      <c r="AC4" s="146"/>
      <c r="AD4" s="146"/>
      <c r="AE4" s="147"/>
      <c r="AF4" s="24"/>
      <c r="AJ4" s="24"/>
    </row>
    <row r="5" spans="1:36" ht="27.75" customHeight="1" x14ac:dyDescent="0.55000000000000004">
      <c r="A5" s="20">
        <v>2</v>
      </c>
      <c r="B5" s="68">
        <v>7</v>
      </c>
      <c r="C5" s="70">
        <v>16</v>
      </c>
      <c r="D5" s="22">
        <f t="shared" si="0"/>
        <v>9</v>
      </c>
      <c r="E5" s="23">
        <f t="shared" si="1"/>
        <v>1</v>
      </c>
      <c r="F5" s="160"/>
      <c r="G5" s="146"/>
      <c r="H5" s="171" t="s">
        <v>92</v>
      </c>
      <c r="I5" s="146"/>
      <c r="J5" s="146"/>
      <c r="K5" s="146"/>
      <c r="L5" s="146"/>
      <c r="M5" s="146"/>
      <c r="N5" s="146"/>
      <c r="O5" s="146"/>
      <c r="P5" s="146"/>
      <c r="Q5" s="161"/>
      <c r="R5" s="162"/>
      <c r="S5" s="155"/>
      <c r="U5" s="142"/>
      <c r="V5" s="146"/>
      <c r="W5" s="146"/>
      <c r="X5" s="146"/>
      <c r="Y5" s="146"/>
      <c r="Z5" s="146"/>
      <c r="AA5" s="146"/>
      <c r="AB5" s="146"/>
      <c r="AC5" s="146"/>
      <c r="AD5" s="146"/>
      <c r="AE5" s="147"/>
      <c r="AF5" s="24"/>
      <c r="AJ5" s="24"/>
    </row>
    <row r="6" spans="1:36" ht="27.75" customHeight="1" x14ac:dyDescent="0.55000000000000004">
      <c r="A6" s="20">
        <v>3</v>
      </c>
      <c r="B6" s="68">
        <v>8</v>
      </c>
      <c r="C6" s="70">
        <v>16</v>
      </c>
      <c r="D6" s="22">
        <f t="shared" si="0"/>
        <v>8</v>
      </c>
      <c r="E6" s="23">
        <f t="shared" si="1"/>
        <v>1</v>
      </c>
      <c r="F6" s="160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55"/>
      <c r="U6" s="142"/>
      <c r="V6" s="145" t="s">
        <v>31</v>
      </c>
      <c r="W6" s="146"/>
      <c r="X6" s="146"/>
      <c r="Y6" s="146"/>
      <c r="Z6" s="146"/>
      <c r="AA6" s="146"/>
      <c r="AB6" s="146"/>
      <c r="AC6" s="146"/>
      <c r="AD6" s="146"/>
      <c r="AE6" s="147"/>
      <c r="AF6" s="24"/>
      <c r="AJ6" s="24"/>
    </row>
    <row r="7" spans="1:36" ht="27.75" customHeight="1" x14ac:dyDescent="0.55000000000000004">
      <c r="A7" s="20">
        <v>4</v>
      </c>
      <c r="B7" s="68">
        <v>7</v>
      </c>
      <c r="C7" s="70">
        <v>17</v>
      </c>
      <c r="D7" s="22">
        <f t="shared" si="0"/>
        <v>10</v>
      </c>
      <c r="E7" s="23">
        <f t="shared" si="1"/>
        <v>1</v>
      </c>
      <c r="F7" s="160"/>
      <c r="G7" s="101" t="s">
        <v>32</v>
      </c>
      <c r="H7" s="102"/>
      <c r="I7" s="73" t="s">
        <v>33</v>
      </c>
      <c r="J7" s="63" t="s">
        <v>34</v>
      </c>
      <c r="K7" s="63" t="s">
        <v>35</v>
      </c>
      <c r="L7" s="63" t="s">
        <v>36</v>
      </c>
      <c r="M7" s="64" t="s">
        <v>37</v>
      </c>
      <c r="N7" s="63" t="s">
        <v>25</v>
      </c>
      <c r="O7" s="65" t="s">
        <v>55</v>
      </c>
      <c r="P7" s="103" t="s">
        <v>38</v>
      </c>
      <c r="Q7" s="104"/>
      <c r="R7" s="67" t="s">
        <v>39</v>
      </c>
      <c r="S7" s="155"/>
      <c r="U7" s="142"/>
      <c r="V7" s="25" t="s">
        <v>40</v>
      </c>
      <c r="W7" s="26" t="s">
        <v>40</v>
      </c>
      <c r="X7" s="27" t="s">
        <v>36</v>
      </c>
      <c r="Y7" s="28" t="s">
        <v>33</v>
      </c>
      <c r="Z7" s="28" t="s">
        <v>41</v>
      </c>
      <c r="AA7" s="148"/>
      <c r="AB7" s="146"/>
      <c r="AC7" s="146"/>
      <c r="AD7" s="146"/>
      <c r="AE7" s="147"/>
      <c r="AF7" s="24"/>
      <c r="AJ7" s="24"/>
    </row>
    <row r="8" spans="1:36" ht="27.75" customHeight="1" x14ac:dyDescent="0.55000000000000004">
      <c r="A8" s="20">
        <v>5</v>
      </c>
      <c r="B8" s="68">
        <v>8</v>
      </c>
      <c r="C8" s="70">
        <v>16</v>
      </c>
      <c r="D8" s="22">
        <f t="shared" si="0"/>
        <v>8</v>
      </c>
      <c r="E8" s="23">
        <f t="shared" si="1"/>
        <v>1</v>
      </c>
      <c r="F8" s="160"/>
      <c r="G8" s="109" t="s">
        <v>23</v>
      </c>
      <c r="H8" s="102"/>
      <c r="I8" s="74">
        <f>B104</f>
        <v>39</v>
      </c>
      <c r="J8" s="84">
        <f>B2</f>
        <v>20</v>
      </c>
      <c r="K8" s="29">
        <f>B105</f>
        <v>292</v>
      </c>
      <c r="L8" s="30">
        <f>X8</f>
        <v>7.4871794871794872</v>
      </c>
      <c r="M8" s="31">
        <f>Z8</f>
        <v>0.50636968354183343</v>
      </c>
      <c r="N8" s="163">
        <f>X14</f>
        <v>9.1282051282051277</v>
      </c>
      <c r="O8" s="163">
        <f>Y14</f>
        <v>0.92279572865023307</v>
      </c>
      <c r="P8" s="105">
        <f>AA14</f>
        <v>61.774909641154011</v>
      </c>
      <c r="Q8" s="107" t="str">
        <f>IF(R8&lt;=0.05,"*","")</f>
        <v>*</v>
      </c>
      <c r="R8" s="91">
        <v>0</v>
      </c>
      <c r="S8" s="155"/>
      <c r="U8" s="142"/>
      <c r="V8" s="32" t="s">
        <v>42</v>
      </c>
      <c r="W8" s="33" t="s">
        <v>23</v>
      </c>
      <c r="X8" s="149">
        <f>B106</f>
        <v>7.4871794871794872</v>
      </c>
      <c r="Y8" s="34">
        <f>COUNT(C4:C103)</f>
        <v>39</v>
      </c>
      <c r="Z8" s="35">
        <f>B107</f>
        <v>0.50636968354183343</v>
      </c>
      <c r="AA8" s="148"/>
      <c r="AB8" s="146"/>
      <c r="AC8" s="146"/>
      <c r="AD8" s="146"/>
      <c r="AE8" s="147"/>
      <c r="AF8" s="24"/>
      <c r="AJ8" s="24"/>
    </row>
    <row r="9" spans="1:36" ht="27.75" customHeight="1" x14ac:dyDescent="0.55000000000000004">
      <c r="A9" s="20">
        <v>6</v>
      </c>
      <c r="B9" s="68">
        <v>7</v>
      </c>
      <c r="C9" s="70">
        <v>16</v>
      </c>
      <c r="D9" s="22">
        <f t="shared" si="0"/>
        <v>9</v>
      </c>
      <c r="E9" s="23">
        <f t="shared" si="1"/>
        <v>1</v>
      </c>
      <c r="F9" s="160"/>
      <c r="G9" s="109" t="s">
        <v>24</v>
      </c>
      <c r="H9" s="102"/>
      <c r="I9" s="74">
        <f>C104</f>
        <v>39</v>
      </c>
      <c r="J9" s="29">
        <f>C2</f>
        <v>20</v>
      </c>
      <c r="K9" s="29">
        <f>C105</f>
        <v>648</v>
      </c>
      <c r="L9" s="30">
        <f>X9</f>
        <v>16.615384615384617</v>
      </c>
      <c r="M9" s="31">
        <f>Z9</f>
        <v>0.8148420775438836</v>
      </c>
      <c r="N9" s="164"/>
      <c r="O9" s="164"/>
      <c r="P9" s="106"/>
      <c r="Q9" s="108"/>
      <c r="R9" s="92"/>
      <c r="S9" s="155"/>
      <c r="U9" s="142"/>
      <c r="V9" s="150"/>
      <c r="W9" s="36" t="s">
        <v>43</v>
      </c>
      <c r="X9" s="37">
        <f>C106</f>
        <v>16.615384615384617</v>
      </c>
      <c r="Y9" s="38">
        <f>COUNT(C4:C103)</f>
        <v>39</v>
      </c>
      <c r="Z9" s="39">
        <f>C107</f>
        <v>0.8148420775438836</v>
      </c>
      <c r="AA9" s="148"/>
      <c r="AB9" s="146"/>
      <c r="AC9" s="146"/>
      <c r="AD9" s="146"/>
      <c r="AE9" s="147"/>
      <c r="AF9" s="24"/>
      <c r="AJ9" s="24"/>
    </row>
    <row r="10" spans="1:36" ht="27.75" customHeight="1" x14ac:dyDescent="0.55000000000000004">
      <c r="A10" s="20">
        <v>7</v>
      </c>
      <c r="B10" s="68">
        <v>8</v>
      </c>
      <c r="C10" s="70">
        <v>17</v>
      </c>
      <c r="D10" s="22">
        <f t="shared" si="0"/>
        <v>9</v>
      </c>
      <c r="E10" s="23">
        <f t="shared" si="1"/>
        <v>1</v>
      </c>
      <c r="F10" s="160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55"/>
      <c r="U10" s="142"/>
      <c r="V10" s="146"/>
      <c r="W10" s="146"/>
      <c r="X10" s="146"/>
      <c r="Y10" s="146"/>
      <c r="Z10" s="146"/>
      <c r="AA10" s="146"/>
      <c r="AB10" s="146"/>
      <c r="AC10" s="146"/>
      <c r="AD10" s="146"/>
      <c r="AE10" s="147"/>
      <c r="AF10" s="24"/>
      <c r="AJ10" s="24"/>
    </row>
    <row r="11" spans="1:36" ht="27.75" customHeight="1" x14ac:dyDescent="0.55000000000000004">
      <c r="A11" s="20">
        <v>8</v>
      </c>
      <c r="B11" s="68">
        <v>7</v>
      </c>
      <c r="C11" s="70">
        <v>16</v>
      </c>
      <c r="D11" s="22">
        <f t="shared" si="0"/>
        <v>9</v>
      </c>
      <c r="E11" s="23">
        <f t="shared" si="1"/>
        <v>1</v>
      </c>
      <c r="F11" s="160"/>
      <c r="G11" s="146"/>
      <c r="H11" s="171" t="s">
        <v>93</v>
      </c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55"/>
      <c r="U11" s="142"/>
      <c r="V11" s="145" t="s">
        <v>47</v>
      </c>
      <c r="W11" s="146"/>
      <c r="X11" s="146"/>
      <c r="Y11" s="146"/>
      <c r="Z11" s="146"/>
      <c r="AA11" s="146"/>
      <c r="AB11" s="146"/>
      <c r="AC11" s="146"/>
      <c r="AD11" s="146"/>
      <c r="AE11" s="147"/>
      <c r="AF11" s="24"/>
      <c r="AJ11" s="24"/>
    </row>
    <row r="12" spans="1:36" ht="27.75" customHeight="1" x14ac:dyDescent="0.55000000000000004">
      <c r="A12" s="20">
        <v>9</v>
      </c>
      <c r="B12" s="68">
        <v>8</v>
      </c>
      <c r="C12" s="70">
        <v>16</v>
      </c>
      <c r="D12" s="22">
        <f t="shared" si="0"/>
        <v>8</v>
      </c>
      <c r="E12" s="23">
        <f t="shared" si="1"/>
        <v>1</v>
      </c>
      <c r="F12" s="160"/>
      <c r="G12" s="146" t="s">
        <v>44</v>
      </c>
      <c r="H12" s="146"/>
      <c r="I12" s="165"/>
      <c r="J12" s="165">
        <f>L8</f>
        <v>7.4871794871794872</v>
      </c>
      <c r="K12" s="146" t="s">
        <v>45</v>
      </c>
      <c r="L12" s="75"/>
      <c r="M12" s="75"/>
      <c r="N12" s="165">
        <f>L9</f>
        <v>16.615384615384617</v>
      </c>
      <c r="O12" s="166" t="s">
        <v>46</v>
      </c>
      <c r="P12" s="75"/>
      <c r="Q12" s="75"/>
      <c r="R12" s="75"/>
      <c r="S12" s="155"/>
      <c r="U12" s="142"/>
      <c r="V12" s="151" t="s">
        <v>40</v>
      </c>
      <c r="W12" s="40" t="s">
        <v>40</v>
      </c>
      <c r="X12" s="152" t="s">
        <v>48</v>
      </c>
      <c r="Y12" s="98"/>
      <c r="Z12" s="153"/>
      <c r="AA12" s="154"/>
      <c r="AB12" s="41"/>
      <c r="AC12" s="42"/>
      <c r="AD12" s="42"/>
      <c r="AE12" s="155"/>
      <c r="AF12" s="24"/>
      <c r="AJ12" s="24"/>
    </row>
    <row r="13" spans="1:36" ht="27.75" customHeight="1" x14ac:dyDescent="0.55000000000000004">
      <c r="A13" s="20">
        <v>10</v>
      </c>
      <c r="B13" s="68">
        <v>7</v>
      </c>
      <c r="C13" s="70">
        <v>16</v>
      </c>
      <c r="D13" s="22">
        <f t="shared" si="0"/>
        <v>9</v>
      </c>
      <c r="E13" s="23">
        <f t="shared" si="1"/>
        <v>1</v>
      </c>
      <c r="F13" s="160"/>
      <c r="G13" s="171" t="s">
        <v>94</v>
      </c>
      <c r="H13" s="146"/>
      <c r="I13" s="146"/>
      <c r="J13" s="146"/>
      <c r="K13" s="146"/>
      <c r="L13" s="146"/>
      <c r="M13" s="146"/>
      <c r="N13" s="146"/>
      <c r="O13" s="146" t="str">
        <f>IF(R8&lt;=0.05,"สูงกว่าก่อนเรียนอย่างมีนัยสำคัญทางสถิติที่ระดับ .05","ไม่แตกต่างจากก่อนเรียนอย่างมีนัยสำคัญทางสถิติ")</f>
        <v>สูงกว่าก่อนเรียนอย่างมีนัยสำคัญทางสถิติที่ระดับ .05</v>
      </c>
      <c r="P13" s="75"/>
      <c r="Q13" s="146"/>
      <c r="R13" s="146"/>
      <c r="S13" s="155"/>
      <c r="U13" s="142"/>
      <c r="V13" s="43"/>
      <c r="W13" s="33"/>
      <c r="X13" s="137" t="s">
        <v>36</v>
      </c>
      <c r="Y13" s="137" t="s">
        <v>41</v>
      </c>
      <c r="Z13" s="156" t="s">
        <v>49</v>
      </c>
      <c r="AA13" s="44" t="s">
        <v>38</v>
      </c>
      <c r="AB13" s="45" t="s">
        <v>50</v>
      </c>
      <c r="AC13" s="46" t="s">
        <v>51</v>
      </c>
      <c r="AD13" s="46" t="s">
        <v>39</v>
      </c>
      <c r="AE13" s="155"/>
      <c r="AF13" s="24"/>
      <c r="AJ13" s="24"/>
    </row>
    <row r="14" spans="1:36" ht="27.75" customHeight="1" thickBot="1" x14ac:dyDescent="0.6">
      <c r="A14" s="20">
        <v>11</v>
      </c>
      <c r="B14" s="68">
        <v>8</v>
      </c>
      <c r="C14" s="70">
        <v>17</v>
      </c>
      <c r="D14" s="22">
        <f t="shared" si="0"/>
        <v>9</v>
      </c>
      <c r="E14" s="23">
        <f t="shared" si="1"/>
        <v>1</v>
      </c>
      <c r="F14" s="167"/>
      <c r="G14" s="168"/>
      <c r="H14" s="169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70"/>
      <c r="T14" s="66"/>
      <c r="U14" s="142"/>
      <c r="V14" s="47" t="s">
        <v>42</v>
      </c>
      <c r="W14" s="26" t="s">
        <v>52</v>
      </c>
      <c r="X14" s="48">
        <f>D106</f>
        <v>9.1282051282051277</v>
      </c>
      <c r="Y14" s="48">
        <f>D107</f>
        <v>0.92279572865023307</v>
      </c>
      <c r="Z14" s="48">
        <f>G107</f>
        <v>0.14776557636798196</v>
      </c>
      <c r="AA14" s="39">
        <f>X14/Z14</f>
        <v>61.774909641154011</v>
      </c>
      <c r="AB14" s="38">
        <f>Y8-1</f>
        <v>38</v>
      </c>
      <c r="AC14" s="49">
        <f>AF16</f>
        <v>9.8742060837935717E-40</v>
      </c>
      <c r="AD14" s="50">
        <v>0</v>
      </c>
      <c r="AE14" s="155"/>
      <c r="AF14" s="24"/>
      <c r="AJ14" s="24"/>
    </row>
    <row r="15" spans="1:36" ht="27" thickBot="1" x14ac:dyDescent="0.6">
      <c r="A15" s="20">
        <v>12</v>
      </c>
      <c r="B15" s="68">
        <v>7</v>
      </c>
      <c r="C15" s="70">
        <v>16</v>
      </c>
      <c r="D15" s="22">
        <f t="shared" si="0"/>
        <v>9</v>
      </c>
      <c r="E15" s="23">
        <f t="shared" si="1"/>
        <v>1</v>
      </c>
      <c r="F15" s="23"/>
      <c r="G15" s="66"/>
      <c r="H15" s="76"/>
      <c r="I15" s="76"/>
      <c r="J15" s="7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157"/>
      <c r="V15" s="158"/>
      <c r="W15" s="158"/>
      <c r="X15" s="158"/>
      <c r="Y15" s="158"/>
      <c r="Z15" s="158"/>
      <c r="AA15" s="158"/>
      <c r="AB15" s="158"/>
      <c r="AC15" s="158"/>
      <c r="AD15" s="158"/>
      <c r="AE15" s="159"/>
      <c r="AF15" s="24"/>
      <c r="AJ15" s="24"/>
    </row>
    <row r="16" spans="1:36" ht="27.75" customHeight="1" x14ac:dyDescent="0.55000000000000004">
      <c r="A16" s="20">
        <v>13</v>
      </c>
      <c r="B16" s="68">
        <v>7</v>
      </c>
      <c r="C16" s="70">
        <v>16</v>
      </c>
      <c r="D16" s="22">
        <f t="shared" si="0"/>
        <v>9</v>
      </c>
      <c r="E16" s="23">
        <f t="shared" si="1"/>
        <v>1</v>
      </c>
      <c r="F16" s="23"/>
      <c r="AF16" s="52">
        <f>IF(AA14&lt;0,1,TDIST(AA14,AB14,2))</f>
        <v>9.8742060837935717E-40</v>
      </c>
      <c r="AJ16" s="24"/>
    </row>
    <row r="17" spans="1:36" ht="27.75" customHeight="1" x14ac:dyDescent="0.55000000000000004">
      <c r="A17" s="20">
        <v>14</v>
      </c>
      <c r="B17" s="68">
        <v>7</v>
      </c>
      <c r="C17" s="70">
        <v>17</v>
      </c>
      <c r="D17" s="22">
        <f t="shared" si="0"/>
        <v>10</v>
      </c>
      <c r="E17" s="23">
        <f t="shared" si="1"/>
        <v>1</v>
      </c>
      <c r="F17" s="23"/>
      <c r="V17" s="66"/>
      <c r="W17" s="75"/>
      <c r="X17" s="24"/>
      <c r="AJ17" s="24"/>
    </row>
    <row r="18" spans="1:36" ht="27.75" customHeight="1" x14ac:dyDescent="0.55000000000000004">
      <c r="A18" s="20">
        <v>15</v>
      </c>
      <c r="B18" s="68">
        <v>7</v>
      </c>
      <c r="C18" s="70">
        <v>16</v>
      </c>
      <c r="D18" s="22">
        <f t="shared" si="0"/>
        <v>9</v>
      </c>
      <c r="E18" s="23">
        <f t="shared" si="1"/>
        <v>1</v>
      </c>
      <c r="F18" s="23"/>
      <c r="V18" s="66"/>
      <c r="W18" s="75"/>
      <c r="X18" s="24"/>
    </row>
    <row r="19" spans="1:36" ht="27.75" customHeight="1" x14ac:dyDescent="0.55000000000000004">
      <c r="A19" s="20">
        <v>16</v>
      </c>
      <c r="B19" s="68">
        <v>8</v>
      </c>
      <c r="C19" s="70">
        <v>17</v>
      </c>
      <c r="D19" s="22">
        <f t="shared" si="0"/>
        <v>9</v>
      </c>
      <c r="E19" s="23">
        <f t="shared" si="1"/>
        <v>1</v>
      </c>
      <c r="F19" s="23"/>
      <c r="V19" s="66"/>
      <c r="W19" s="75"/>
      <c r="X19" s="24"/>
    </row>
    <row r="20" spans="1:36" ht="27.75" customHeight="1" x14ac:dyDescent="0.55000000000000004">
      <c r="A20" s="20">
        <v>17</v>
      </c>
      <c r="B20" s="68">
        <v>7</v>
      </c>
      <c r="C20" s="70">
        <v>16</v>
      </c>
      <c r="D20" s="22">
        <f t="shared" si="0"/>
        <v>9</v>
      </c>
      <c r="E20" s="23">
        <f t="shared" si="1"/>
        <v>1</v>
      </c>
      <c r="F20" s="23"/>
      <c r="V20" s="66"/>
      <c r="W20" s="75"/>
      <c r="AJ20" s="24"/>
    </row>
    <row r="21" spans="1:36" ht="27.75" customHeight="1" x14ac:dyDescent="0.55000000000000004">
      <c r="A21" s="20">
        <v>18</v>
      </c>
      <c r="B21" s="68">
        <v>8</v>
      </c>
      <c r="C21" s="70">
        <v>17</v>
      </c>
      <c r="D21" s="22">
        <f t="shared" si="0"/>
        <v>9</v>
      </c>
      <c r="E21" s="23">
        <f t="shared" si="1"/>
        <v>1</v>
      </c>
      <c r="F21" s="23"/>
      <c r="V21" s="66"/>
      <c r="W21" s="75"/>
      <c r="AJ21" s="24"/>
    </row>
    <row r="22" spans="1:36" ht="27.75" customHeight="1" x14ac:dyDescent="0.55000000000000004">
      <c r="A22" s="20">
        <v>19</v>
      </c>
      <c r="B22" s="68">
        <v>7</v>
      </c>
      <c r="C22" s="70">
        <v>17</v>
      </c>
      <c r="D22" s="22">
        <f t="shared" si="0"/>
        <v>10</v>
      </c>
      <c r="E22" s="23">
        <f t="shared" si="1"/>
        <v>1</v>
      </c>
      <c r="F22" s="23"/>
      <c r="V22" s="66"/>
      <c r="W22" s="75"/>
      <c r="AJ22" s="24"/>
    </row>
    <row r="23" spans="1:36" ht="27.75" customHeight="1" x14ac:dyDescent="0.55000000000000004">
      <c r="A23" s="20">
        <v>20</v>
      </c>
      <c r="B23" s="68">
        <v>8</v>
      </c>
      <c r="C23" s="70">
        <v>16</v>
      </c>
      <c r="D23" s="22">
        <f t="shared" si="0"/>
        <v>8</v>
      </c>
      <c r="E23" s="23">
        <f t="shared" si="1"/>
        <v>1</v>
      </c>
      <c r="F23" s="23"/>
      <c r="V23" s="66"/>
      <c r="W23" s="75"/>
    </row>
    <row r="24" spans="1:36" ht="27.75" customHeight="1" x14ac:dyDescent="0.55000000000000004">
      <c r="A24" s="20">
        <v>21</v>
      </c>
      <c r="B24" s="68">
        <v>8</v>
      </c>
      <c r="C24" s="70">
        <v>18</v>
      </c>
      <c r="D24" s="22">
        <f t="shared" si="0"/>
        <v>10</v>
      </c>
      <c r="E24" s="23">
        <f t="shared" si="1"/>
        <v>1</v>
      </c>
      <c r="F24" s="23"/>
      <c r="V24" s="66"/>
      <c r="W24" s="75"/>
    </row>
    <row r="25" spans="1:36" ht="27.75" customHeight="1" x14ac:dyDescent="0.55000000000000004">
      <c r="A25" s="20">
        <v>22</v>
      </c>
      <c r="B25" s="68">
        <v>8</v>
      </c>
      <c r="C25" s="70">
        <v>16</v>
      </c>
      <c r="D25" s="22">
        <f t="shared" si="0"/>
        <v>8</v>
      </c>
      <c r="E25" s="23">
        <f t="shared" si="1"/>
        <v>1</v>
      </c>
      <c r="F25" s="23"/>
      <c r="V25" s="66"/>
      <c r="W25" s="75"/>
    </row>
    <row r="26" spans="1:36" ht="27.75" customHeight="1" x14ac:dyDescent="0.55000000000000004">
      <c r="A26" s="20">
        <v>23</v>
      </c>
      <c r="B26" s="68">
        <v>7</v>
      </c>
      <c r="C26" s="70">
        <v>17</v>
      </c>
      <c r="D26" s="22">
        <f t="shared" si="0"/>
        <v>10</v>
      </c>
      <c r="E26" s="23">
        <f t="shared" si="1"/>
        <v>1</v>
      </c>
      <c r="F26" s="23"/>
      <c r="V26" s="66"/>
      <c r="W26" s="75"/>
    </row>
    <row r="27" spans="1:36" ht="27.75" customHeight="1" x14ac:dyDescent="0.55000000000000004">
      <c r="A27" s="20">
        <v>24</v>
      </c>
      <c r="B27" s="68">
        <v>8</v>
      </c>
      <c r="C27" s="70">
        <v>18</v>
      </c>
      <c r="D27" s="22">
        <f t="shared" si="0"/>
        <v>10</v>
      </c>
      <c r="E27" s="23">
        <f t="shared" si="1"/>
        <v>1</v>
      </c>
      <c r="F27" s="23"/>
      <c r="V27" s="66"/>
      <c r="W27" s="75"/>
    </row>
    <row r="28" spans="1:36" ht="27.75" customHeight="1" x14ac:dyDescent="0.55000000000000004">
      <c r="A28" s="20">
        <v>25</v>
      </c>
      <c r="B28" s="68">
        <v>8</v>
      </c>
      <c r="C28" s="70">
        <v>15</v>
      </c>
      <c r="D28" s="22">
        <f t="shared" si="0"/>
        <v>7</v>
      </c>
      <c r="E28" s="23">
        <f t="shared" si="1"/>
        <v>1</v>
      </c>
      <c r="F28" s="23"/>
      <c r="V28" s="66"/>
      <c r="W28" s="75"/>
    </row>
    <row r="29" spans="1:36" ht="27.75" customHeight="1" x14ac:dyDescent="0.55000000000000004">
      <c r="A29" s="20">
        <v>26</v>
      </c>
      <c r="B29" s="68">
        <v>7</v>
      </c>
      <c r="C29" s="70">
        <v>16</v>
      </c>
      <c r="D29" s="22">
        <f t="shared" si="0"/>
        <v>9</v>
      </c>
      <c r="E29" s="23">
        <f t="shared" si="1"/>
        <v>1</v>
      </c>
      <c r="F29" s="23"/>
      <c r="G29" s="66"/>
      <c r="H29" s="95"/>
      <c r="I29" s="93"/>
      <c r="J29" s="96"/>
      <c r="K29" s="71"/>
      <c r="L29" s="71"/>
      <c r="M29" s="71"/>
      <c r="N29" s="71"/>
      <c r="O29" s="71"/>
      <c r="P29" s="71"/>
      <c r="Q29" s="77"/>
      <c r="R29" s="93"/>
      <c r="S29" s="94"/>
      <c r="T29" s="82"/>
      <c r="U29" s="78"/>
      <c r="V29" s="66"/>
      <c r="W29" s="75"/>
    </row>
    <row r="30" spans="1:36" ht="27.75" customHeight="1" x14ac:dyDescent="0.55000000000000004">
      <c r="A30" s="20">
        <v>27</v>
      </c>
      <c r="B30" s="68">
        <v>8</v>
      </c>
      <c r="C30" s="70">
        <v>17</v>
      </c>
      <c r="D30" s="22">
        <f t="shared" si="0"/>
        <v>9</v>
      </c>
      <c r="E30" s="23">
        <f t="shared" si="1"/>
        <v>1</v>
      </c>
      <c r="F30" s="23"/>
      <c r="G30" s="66"/>
      <c r="H30" s="95"/>
      <c r="I30" s="97"/>
      <c r="J30" s="96"/>
      <c r="K30" s="79"/>
      <c r="L30" s="79"/>
      <c r="M30" s="79"/>
      <c r="N30" s="80"/>
      <c r="O30" s="80"/>
      <c r="P30" s="88"/>
      <c r="Q30" s="88"/>
      <c r="R30" s="88"/>
      <c r="S30" s="88"/>
      <c r="T30" s="81"/>
      <c r="U30" s="90"/>
      <c r="V30" s="72"/>
      <c r="W30" s="75"/>
    </row>
    <row r="31" spans="1:36" ht="27.75" customHeight="1" x14ac:dyDescent="0.55000000000000004">
      <c r="A31" s="20">
        <v>28</v>
      </c>
      <c r="B31" s="68">
        <v>7</v>
      </c>
      <c r="C31" s="70">
        <v>19</v>
      </c>
      <c r="D31" s="22">
        <f t="shared" si="0"/>
        <v>12</v>
      </c>
      <c r="E31" s="23">
        <f t="shared" si="1"/>
        <v>1</v>
      </c>
      <c r="F31" s="23"/>
      <c r="G31" s="66"/>
      <c r="H31" s="95"/>
      <c r="I31" s="97"/>
      <c r="J31" s="96"/>
      <c r="K31" s="79"/>
      <c r="L31" s="79"/>
      <c r="M31" s="79"/>
      <c r="N31" s="80"/>
      <c r="O31" s="80"/>
      <c r="P31" s="89"/>
      <c r="Q31" s="89"/>
      <c r="R31" s="89"/>
      <c r="S31" s="89"/>
      <c r="T31" s="83"/>
      <c r="U31" s="90"/>
      <c r="V31" s="72"/>
      <c r="W31" s="75"/>
    </row>
    <row r="32" spans="1:36" ht="27.75" customHeight="1" x14ac:dyDescent="0.55000000000000004">
      <c r="A32" s="20">
        <v>29</v>
      </c>
      <c r="B32" s="68">
        <v>8</v>
      </c>
      <c r="C32" s="70">
        <v>17</v>
      </c>
      <c r="D32" s="22">
        <f t="shared" si="0"/>
        <v>9</v>
      </c>
      <c r="E32" s="23">
        <f t="shared" si="1"/>
        <v>1</v>
      </c>
      <c r="F32" s="23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75"/>
    </row>
    <row r="33" spans="1:23" ht="27.75" customHeight="1" x14ac:dyDescent="0.55000000000000004">
      <c r="A33" s="20">
        <v>30</v>
      </c>
      <c r="B33" s="68">
        <v>7</v>
      </c>
      <c r="C33" s="70">
        <v>16</v>
      </c>
      <c r="D33" s="22">
        <f t="shared" si="0"/>
        <v>9</v>
      </c>
      <c r="E33" s="23">
        <f t="shared" si="1"/>
        <v>1</v>
      </c>
      <c r="F33" s="23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75"/>
    </row>
    <row r="34" spans="1:23" ht="27.75" customHeight="1" x14ac:dyDescent="0.55000000000000004">
      <c r="A34" s="20">
        <v>31</v>
      </c>
      <c r="B34" s="69">
        <v>8</v>
      </c>
      <c r="C34" s="69">
        <v>16</v>
      </c>
      <c r="D34" s="22">
        <f t="shared" si="0"/>
        <v>8</v>
      </c>
      <c r="E34" s="23">
        <f t="shared" si="1"/>
        <v>1</v>
      </c>
      <c r="F34" s="23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75"/>
    </row>
    <row r="35" spans="1:23" ht="27.75" customHeight="1" x14ac:dyDescent="0.55000000000000004">
      <c r="A35" s="20">
        <v>32</v>
      </c>
      <c r="B35" s="69">
        <v>7</v>
      </c>
      <c r="C35" s="69">
        <v>17</v>
      </c>
      <c r="D35" s="22">
        <f t="shared" si="0"/>
        <v>10</v>
      </c>
      <c r="E35" s="23">
        <f t="shared" si="1"/>
        <v>1</v>
      </c>
      <c r="F35" s="23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75"/>
    </row>
    <row r="36" spans="1:23" ht="27.75" customHeight="1" x14ac:dyDescent="0.55000000000000004">
      <c r="A36" s="20">
        <v>33</v>
      </c>
      <c r="B36" s="69">
        <v>8</v>
      </c>
      <c r="C36" s="69">
        <v>18</v>
      </c>
      <c r="D36" s="22">
        <f t="shared" si="0"/>
        <v>10</v>
      </c>
      <c r="E36" s="23">
        <f t="shared" si="1"/>
        <v>1</v>
      </c>
      <c r="F36" s="23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75"/>
    </row>
    <row r="37" spans="1:23" ht="27.75" customHeight="1" x14ac:dyDescent="0.55000000000000004">
      <c r="A37" s="20">
        <v>34</v>
      </c>
      <c r="B37" s="69">
        <v>7</v>
      </c>
      <c r="C37" s="69">
        <v>17</v>
      </c>
      <c r="D37" s="22">
        <f t="shared" si="0"/>
        <v>10</v>
      </c>
      <c r="E37" s="23">
        <f t="shared" si="1"/>
        <v>1</v>
      </c>
      <c r="F37" s="23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75"/>
    </row>
    <row r="38" spans="1:23" ht="27.75" customHeight="1" x14ac:dyDescent="0.55000000000000004">
      <c r="A38" s="20">
        <v>35</v>
      </c>
      <c r="B38" s="69">
        <v>7</v>
      </c>
      <c r="C38" s="69">
        <v>16</v>
      </c>
      <c r="D38" s="22">
        <f t="shared" si="0"/>
        <v>9</v>
      </c>
      <c r="E38" s="23">
        <f t="shared" si="1"/>
        <v>1</v>
      </c>
      <c r="F38" s="23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75"/>
    </row>
    <row r="39" spans="1:23" ht="27.75" customHeight="1" x14ac:dyDescent="0.55000000000000004">
      <c r="A39" s="20">
        <v>36</v>
      </c>
      <c r="B39" s="69">
        <v>8</v>
      </c>
      <c r="C39" s="69">
        <v>16</v>
      </c>
      <c r="D39" s="22">
        <f t="shared" si="0"/>
        <v>8</v>
      </c>
      <c r="E39" s="23">
        <f t="shared" si="1"/>
        <v>1</v>
      </c>
      <c r="F39" s="23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75"/>
    </row>
    <row r="40" spans="1:23" ht="27.75" customHeight="1" x14ac:dyDescent="0.55000000000000004">
      <c r="A40" s="20">
        <v>37</v>
      </c>
      <c r="B40" s="69">
        <v>7</v>
      </c>
      <c r="C40" s="69">
        <v>17</v>
      </c>
      <c r="D40" s="22">
        <f t="shared" si="0"/>
        <v>10</v>
      </c>
      <c r="E40" s="23">
        <f t="shared" si="1"/>
        <v>1</v>
      </c>
      <c r="F40" s="23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75"/>
    </row>
    <row r="41" spans="1:23" ht="27.75" customHeight="1" x14ac:dyDescent="0.55000000000000004">
      <c r="A41" s="20">
        <v>38</v>
      </c>
      <c r="B41" s="69">
        <v>8</v>
      </c>
      <c r="C41" s="69">
        <v>18</v>
      </c>
      <c r="D41" s="22">
        <f t="shared" si="0"/>
        <v>10</v>
      </c>
      <c r="E41" s="23">
        <f t="shared" si="1"/>
        <v>1</v>
      </c>
      <c r="F41" s="23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75"/>
    </row>
    <row r="42" spans="1:23" ht="27.75" customHeight="1" x14ac:dyDescent="0.55000000000000004">
      <c r="A42" s="20">
        <v>39</v>
      </c>
      <c r="B42" s="69">
        <v>7</v>
      </c>
      <c r="C42" s="69">
        <v>17</v>
      </c>
      <c r="D42" s="22">
        <f t="shared" si="0"/>
        <v>10</v>
      </c>
      <c r="E42" s="23">
        <f t="shared" si="1"/>
        <v>1</v>
      </c>
      <c r="F42" s="23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75"/>
    </row>
    <row r="43" spans="1:23" ht="27.75" customHeight="1" x14ac:dyDescent="0.55000000000000004">
      <c r="A43" s="20">
        <v>40</v>
      </c>
      <c r="B43" s="21"/>
      <c r="C43" s="21"/>
      <c r="D43" s="22" t="str">
        <f t="shared" si="0"/>
        <v/>
      </c>
      <c r="E43" s="23">
        <f t="shared" si="1"/>
        <v>0</v>
      </c>
      <c r="F43" s="23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</row>
    <row r="44" spans="1:23" ht="27.75" customHeight="1" x14ac:dyDescent="0.55000000000000004">
      <c r="A44" s="20">
        <v>41</v>
      </c>
      <c r="B44" s="21"/>
      <c r="C44" s="21"/>
      <c r="D44" s="22" t="str">
        <f t="shared" si="0"/>
        <v/>
      </c>
      <c r="E44" s="23">
        <f t="shared" si="1"/>
        <v>0</v>
      </c>
      <c r="F44" s="23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</row>
    <row r="45" spans="1:23" ht="27.75" customHeight="1" x14ac:dyDescent="0.55000000000000004">
      <c r="A45" s="20">
        <v>42</v>
      </c>
      <c r="B45" s="21"/>
      <c r="C45" s="21"/>
      <c r="D45" s="22" t="str">
        <f t="shared" si="0"/>
        <v/>
      </c>
      <c r="E45" s="23">
        <f t="shared" si="1"/>
        <v>0</v>
      </c>
      <c r="F45" s="23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</row>
    <row r="46" spans="1:23" ht="27.75" customHeight="1" x14ac:dyDescent="0.55000000000000004">
      <c r="A46" s="20">
        <v>43</v>
      </c>
      <c r="B46" s="21"/>
      <c r="C46" s="21"/>
      <c r="D46" s="22" t="str">
        <f t="shared" si="0"/>
        <v/>
      </c>
      <c r="E46" s="23">
        <f t="shared" si="1"/>
        <v>0</v>
      </c>
      <c r="F46" s="23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</row>
    <row r="47" spans="1:23" ht="27.75" customHeight="1" x14ac:dyDescent="0.55000000000000004">
      <c r="A47" s="20">
        <v>44</v>
      </c>
      <c r="B47" s="21"/>
      <c r="C47" s="21"/>
      <c r="D47" s="22" t="str">
        <f t="shared" si="0"/>
        <v/>
      </c>
      <c r="E47" s="23">
        <f t="shared" si="1"/>
        <v>0</v>
      </c>
      <c r="F47" s="23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</row>
    <row r="48" spans="1:23" ht="27.75" customHeight="1" x14ac:dyDescent="0.55000000000000004">
      <c r="A48" s="20">
        <v>45</v>
      </c>
      <c r="B48" s="21"/>
      <c r="C48" s="21"/>
      <c r="D48" s="22" t="str">
        <f t="shared" si="0"/>
        <v/>
      </c>
      <c r="E48" s="23">
        <f t="shared" si="1"/>
        <v>0</v>
      </c>
      <c r="F48" s="23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</row>
    <row r="49" spans="1:23" ht="27.75" customHeight="1" x14ac:dyDescent="0.55000000000000004">
      <c r="A49" s="20">
        <v>46</v>
      </c>
      <c r="B49" s="21"/>
      <c r="C49" s="21"/>
      <c r="D49" s="22" t="str">
        <f t="shared" si="0"/>
        <v/>
      </c>
      <c r="E49" s="23">
        <f t="shared" si="1"/>
        <v>0</v>
      </c>
      <c r="F49" s="23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</row>
    <row r="50" spans="1:23" ht="27.75" customHeight="1" x14ac:dyDescent="0.55000000000000004">
      <c r="A50" s="20">
        <v>47</v>
      </c>
      <c r="B50" s="21"/>
      <c r="C50" s="21"/>
      <c r="D50" s="22" t="str">
        <f t="shared" si="0"/>
        <v/>
      </c>
      <c r="E50" s="23">
        <f t="shared" si="1"/>
        <v>0</v>
      </c>
      <c r="F50" s="23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</row>
    <row r="51" spans="1:23" ht="27.75" customHeight="1" x14ac:dyDescent="0.55000000000000004">
      <c r="A51" s="20">
        <v>48</v>
      </c>
      <c r="B51" s="21"/>
      <c r="C51" s="21"/>
      <c r="D51" s="22" t="str">
        <f t="shared" si="0"/>
        <v/>
      </c>
      <c r="E51" s="23">
        <f t="shared" si="1"/>
        <v>0</v>
      </c>
      <c r="F51" s="23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</row>
    <row r="52" spans="1:23" ht="27.75" customHeight="1" x14ac:dyDescent="0.55000000000000004">
      <c r="A52" s="20">
        <v>49</v>
      </c>
      <c r="B52" s="21"/>
      <c r="C52" s="21"/>
      <c r="D52" s="22" t="str">
        <f t="shared" si="0"/>
        <v/>
      </c>
      <c r="E52" s="23">
        <f t="shared" si="1"/>
        <v>0</v>
      </c>
      <c r="F52" s="23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</row>
    <row r="53" spans="1:23" ht="27.75" customHeight="1" x14ac:dyDescent="0.55000000000000004">
      <c r="A53" s="20">
        <v>50</v>
      </c>
      <c r="B53" s="21"/>
      <c r="C53" s="21"/>
      <c r="D53" s="22" t="str">
        <f t="shared" si="0"/>
        <v/>
      </c>
      <c r="E53" s="23">
        <f t="shared" si="1"/>
        <v>0</v>
      </c>
      <c r="F53" s="23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</row>
    <row r="54" spans="1:23" ht="27.75" customHeight="1" x14ac:dyDescent="0.55000000000000004">
      <c r="A54" s="20">
        <v>51</v>
      </c>
      <c r="B54" s="21"/>
      <c r="C54" s="21"/>
      <c r="D54" s="22" t="str">
        <f t="shared" si="0"/>
        <v/>
      </c>
      <c r="E54" s="23">
        <f t="shared" si="1"/>
        <v>0</v>
      </c>
      <c r="F54" s="23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</row>
    <row r="55" spans="1:23" ht="27.75" customHeight="1" x14ac:dyDescent="0.55000000000000004">
      <c r="A55" s="20">
        <v>52</v>
      </c>
      <c r="B55" s="21"/>
      <c r="C55" s="21"/>
      <c r="D55" s="22" t="str">
        <f t="shared" si="0"/>
        <v/>
      </c>
      <c r="E55" s="23">
        <f t="shared" si="1"/>
        <v>0</v>
      </c>
      <c r="F55" s="23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</row>
    <row r="56" spans="1:23" ht="27.75" customHeight="1" x14ac:dyDescent="0.55000000000000004">
      <c r="A56" s="20">
        <v>53</v>
      </c>
      <c r="B56" s="21"/>
      <c r="C56" s="21"/>
      <c r="D56" s="22" t="str">
        <f t="shared" si="0"/>
        <v/>
      </c>
      <c r="E56" s="23">
        <f t="shared" si="1"/>
        <v>0</v>
      </c>
      <c r="F56" s="23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</row>
    <row r="57" spans="1:23" ht="27.75" customHeight="1" x14ac:dyDescent="0.55000000000000004">
      <c r="A57" s="20">
        <v>54</v>
      </c>
      <c r="B57" s="21"/>
      <c r="C57" s="21"/>
      <c r="D57" s="22" t="str">
        <f t="shared" si="0"/>
        <v/>
      </c>
      <c r="E57" s="23">
        <f t="shared" si="1"/>
        <v>0</v>
      </c>
      <c r="F57" s="23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</row>
    <row r="58" spans="1:23" ht="27.75" customHeight="1" x14ac:dyDescent="0.55000000000000004">
      <c r="A58" s="20">
        <v>55</v>
      </c>
      <c r="B58" s="21"/>
      <c r="C58" s="21"/>
      <c r="D58" s="22" t="str">
        <f t="shared" si="0"/>
        <v/>
      </c>
      <c r="E58" s="23">
        <f t="shared" si="1"/>
        <v>0</v>
      </c>
      <c r="F58" s="23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</row>
    <row r="59" spans="1:23" ht="27.75" customHeight="1" x14ac:dyDescent="0.55000000000000004">
      <c r="A59" s="20">
        <v>56</v>
      </c>
      <c r="B59" s="21"/>
      <c r="C59" s="21"/>
      <c r="D59" s="22" t="str">
        <f t="shared" si="0"/>
        <v/>
      </c>
      <c r="E59" s="23">
        <f t="shared" si="1"/>
        <v>0</v>
      </c>
      <c r="F59" s="23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</row>
    <row r="60" spans="1:23" ht="27.75" customHeight="1" x14ac:dyDescent="0.55000000000000004">
      <c r="A60" s="20">
        <v>57</v>
      </c>
      <c r="B60" s="21"/>
      <c r="C60" s="21"/>
      <c r="D60" s="22" t="str">
        <f t="shared" si="0"/>
        <v/>
      </c>
      <c r="E60" s="23">
        <f t="shared" si="1"/>
        <v>0</v>
      </c>
      <c r="F60" s="23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</row>
    <row r="61" spans="1:23" ht="27.75" customHeight="1" x14ac:dyDescent="0.55000000000000004">
      <c r="A61" s="20">
        <v>58</v>
      </c>
      <c r="B61" s="21"/>
      <c r="C61" s="21"/>
      <c r="D61" s="22" t="str">
        <f t="shared" si="0"/>
        <v/>
      </c>
      <c r="E61" s="23">
        <f t="shared" si="1"/>
        <v>0</v>
      </c>
      <c r="F61" s="23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</row>
    <row r="62" spans="1:23" ht="27.75" customHeight="1" x14ac:dyDescent="0.55000000000000004">
      <c r="A62" s="20">
        <v>59</v>
      </c>
      <c r="B62" s="21"/>
      <c r="C62" s="21"/>
      <c r="D62" s="22" t="str">
        <f t="shared" si="0"/>
        <v/>
      </c>
      <c r="E62" s="23">
        <f t="shared" si="1"/>
        <v>0</v>
      </c>
      <c r="F62" s="23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</row>
    <row r="63" spans="1:23" ht="27.75" customHeight="1" x14ac:dyDescent="0.55000000000000004">
      <c r="A63" s="20">
        <v>60</v>
      </c>
      <c r="B63" s="21"/>
      <c r="C63" s="21"/>
      <c r="D63" s="22" t="str">
        <f t="shared" si="0"/>
        <v/>
      </c>
      <c r="E63" s="23">
        <f t="shared" si="1"/>
        <v>0</v>
      </c>
      <c r="F63" s="23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</row>
    <row r="64" spans="1:23" ht="27.75" customHeight="1" x14ac:dyDescent="0.55000000000000004">
      <c r="A64" s="20">
        <v>61</v>
      </c>
      <c r="B64" s="21"/>
      <c r="C64" s="21"/>
      <c r="D64" s="22" t="str">
        <f t="shared" si="0"/>
        <v/>
      </c>
      <c r="E64" s="23">
        <f t="shared" si="1"/>
        <v>0</v>
      </c>
      <c r="F64" s="23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</row>
    <row r="65" spans="1:23" ht="27.75" customHeight="1" x14ac:dyDescent="0.55000000000000004">
      <c r="A65" s="20">
        <v>62</v>
      </c>
      <c r="B65" s="21"/>
      <c r="C65" s="21"/>
      <c r="D65" s="22" t="str">
        <f t="shared" si="0"/>
        <v/>
      </c>
      <c r="E65" s="23">
        <f t="shared" si="1"/>
        <v>0</v>
      </c>
      <c r="F65" s="23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</row>
    <row r="66" spans="1:23" ht="27.75" customHeight="1" x14ac:dyDescent="0.55000000000000004">
      <c r="A66" s="20">
        <v>63</v>
      </c>
      <c r="B66" s="21"/>
      <c r="C66" s="21"/>
      <c r="D66" s="22" t="str">
        <f t="shared" si="0"/>
        <v/>
      </c>
      <c r="E66" s="23">
        <f t="shared" si="1"/>
        <v>0</v>
      </c>
      <c r="F66" s="23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</row>
    <row r="67" spans="1:23" ht="27.75" customHeight="1" x14ac:dyDescent="0.55000000000000004">
      <c r="A67" s="20">
        <v>64</v>
      </c>
      <c r="B67" s="21"/>
      <c r="C67" s="21"/>
      <c r="D67" s="22" t="str">
        <f t="shared" si="0"/>
        <v/>
      </c>
      <c r="E67" s="23">
        <f t="shared" si="1"/>
        <v>0</v>
      </c>
      <c r="F67" s="23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</row>
    <row r="68" spans="1:23" ht="27.75" customHeight="1" x14ac:dyDescent="0.55000000000000004">
      <c r="A68" s="20">
        <v>65</v>
      </c>
      <c r="B68" s="21"/>
      <c r="C68" s="21"/>
      <c r="D68" s="22" t="str">
        <f t="shared" si="0"/>
        <v/>
      </c>
      <c r="E68" s="23">
        <f t="shared" si="1"/>
        <v>0</v>
      </c>
      <c r="F68" s="23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</row>
    <row r="69" spans="1:23" ht="27.75" customHeight="1" x14ac:dyDescent="0.55000000000000004">
      <c r="A69" s="20">
        <v>66</v>
      </c>
      <c r="B69" s="21"/>
      <c r="C69" s="21"/>
      <c r="D69" s="22" t="str">
        <f t="shared" si="0"/>
        <v/>
      </c>
      <c r="E69" s="23">
        <f t="shared" si="1"/>
        <v>0</v>
      </c>
      <c r="F69" s="23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</row>
    <row r="70" spans="1:23" ht="27.75" customHeight="1" x14ac:dyDescent="0.55000000000000004">
      <c r="A70" s="20">
        <v>67</v>
      </c>
      <c r="B70" s="21"/>
      <c r="C70" s="21"/>
      <c r="D70" s="22" t="str">
        <f t="shared" si="0"/>
        <v/>
      </c>
      <c r="E70" s="23">
        <f t="shared" si="1"/>
        <v>0</v>
      </c>
      <c r="F70" s="23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</row>
    <row r="71" spans="1:23" ht="27.75" customHeight="1" x14ac:dyDescent="0.55000000000000004">
      <c r="A71" s="20">
        <v>68</v>
      </c>
      <c r="B71" s="21"/>
      <c r="C71" s="21"/>
      <c r="D71" s="22" t="str">
        <f t="shared" si="0"/>
        <v/>
      </c>
      <c r="E71" s="23">
        <f t="shared" si="1"/>
        <v>0</v>
      </c>
      <c r="F71" s="23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</row>
    <row r="72" spans="1:23" ht="27.75" customHeight="1" x14ac:dyDescent="0.55000000000000004">
      <c r="A72" s="20">
        <v>69</v>
      </c>
      <c r="B72" s="21"/>
      <c r="C72" s="21"/>
      <c r="D72" s="22" t="str">
        <f t="shared" si="0"/>
        <v/>
      </c>
      <c r="E72" s="23">
        <f t="shared" si="1"/>
        <v>0</v>
      </c>
      <c r="F72" s="23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</row>
    <row r="73" spans="1:23" ht="27.75" customHeight="1" x14ac:dyDescent="0.55000000000000004">
      <c r="A73" s="20">
        <v>70</v>
      </c>
      <c r="B73" s="21"/>
      <c r="C73" s="21"/>
      <c r="D73" s="22" t="str">
        <f t="shared" si="0"/>
        <v/>
      </c>
      <c r="E73" s="23">
        <f t="shared" si="1"/>
        <v>0</v>
      </c>
      <c r="F73" s="23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</row>
    <row r="74" spans="1:23" ht="27.75" customHeight="1" x14ac:dyDescent="0.55000000000000004">
      <c r="A74" s="20">
        <v>71</v>
      </c>
      <c r="B74" s="21"/>
      <c r="C74" s="21"/>
      <c r="D74" s="22" t="str">
        <f t="shared" si="0"/>
        <v/>
      </c>
      <c r="E74" s="23">
        <f t="shared" si="1"/>
        <v>0</v>
      </c>
      <c r="F74" s="23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</row>
    <row r="75" spans="1:23" ht="27.75" customHeight="1" x14ac:dyDescent="0.55000000000000004">
      <c r="A75" s="20">
        <v>72</v>
      </c>
      <c r="B75" s="21"/>
      <c r="C75" s="21"/>
      <c r="D75" s="22" t="str">
        <f t="shared" si="0"/>
        <v/>
      </c>
      <c r="E75" s="23">
        <f t="shared" si="1"/>
        <v>0</v>
      </c>
      <c r="F75" s="23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</row>
    <row r="76" spans="1:23" ht="27.75" customHeight="1" x14ac:dyDescent="0.55000000000000004">
      <c r="A76" s="20">
        <v>73</v>
      </c>
      <c r="B76" s="21"/>
      <c r="C76" s="21"/>
      <c r="D76" s="22" t="str">
        <f t="shared" si="0"/>
        <v/>
      </c>
      <c r="E76" s="23">
        <f t="shared" si="1"/>
        <v>0</v>
      </c>
      <c r="F76" s="23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</row>
    <row r="77" spans="1:23" ht="27.75" customHeight="1" x14ac:dyDescent="0.55000000000000004">
      <c r="A77" s="20">
        <v>74</v>
      </c>
      <c r="B77" s="21"/>
      <c r="C77" s="21"/>
      <c r="D77" s="22" t="str">
        <f t="shared" si="0"/>
        <v/>
      </c>
      <c r="E77" s="23">
        <f t="shared" si="1"/>
        <v>0</v>
      </c>
      <c r="F77" s="23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</row>
    <row r="78" spans="1:23" ht="27.75" customHeight="1" x14ac:dyDescent="0.55000000000000004">
      <c r="A78" s="20">
        <v>75</v>
      </c>
      <c r="B78" s="21"/>
      <c r="C78" s="21"/>
      <c r="D78" s="22" t="str">
        <f t="shared" si="0"/>
        <v/>
      </c>
      <c r="E78" s="23">
        <f t="shared" si="1"/>
        <v>0</v>
      </c>
      <c r="F78" s="23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</row>
    <row r="79" spans="1:23" ht="27.75" customHeight="1" x14ac:dyDescent="0.55000000000000004">
      <c r="A79" s="20">
        <v>76</v>
      </c>
      <c r="B79" s="21"/>
      <c r="C79" s="21"/>
      <c r="D79" s="22" t="str">
        <f t="shared" si="0"/>
        <v/>
      </c>
      <c r="E79" s="23">
        <f t="shared" si="1"/>
        <v>0</v>
      </c>
      <c r="F79" s="23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</row>
    <row r="80" spans="1:23" ht="27.75" customHeight="1" x14ac:dyDescent="0.55000000000000004">
      <c r="A80" s="20">
        <v>77</v>
      </c>
      <c r="B80" s="21"/>
      <c r="C80" s="21"/>
      <c r="D80" s="22" t="str">
        <f t="shared" si="0"/>
        <v/>
      </c>
      <c r="E80" s="23">
        <f t="shared" si="1"/>
        <v>0</v>
      </c>
      <c r="F80" s="23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</row>
    <row r="81" spans="1:23" ht="27.75" customHeight="1" x14ac:dyDescent="0.55000000000000004">
      <c r="A81" s="20">
        <v>78</v>
      </c>
      <c r="B81" s="21"/>
      <c r="C81" s="21"/>
      <c r="D81" s="22" t="str">
        <f t="shared" si="0"/>
        <v/>
      </c>
      <c r="E81" s="23">
        <f t="shared" si="1"/>
        <v>0</v>
      </c>
      <c r="F81" s="23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</row>
    <row r="82" spans="1:23" ht="27.75" customHeight="1" x14ac:dyDescent="0.55000000000000004">
      <c r="A82" s="20">
        <v>79</v>
      </c>
      <c r="B82" s="21"/>
      <c r="C82" s="21"/>
      <c r="D82" s="22" t="str">
        <f t="shared" si="0"/>
        <v/>
      </c>
      <c r="E82" s="23">
        <f t="shared" si="1"/>
        <v>0</v>
      </c>
      <c r="F82" s="23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</row>
    <row r="83" spans="1:23" ht="27.75" customHeight="1" x14ac:dyDescent="0.55000000000000004">
      <c r="A83" s="20">
        <v>80</v>
      </c>
      <c r="B83" s="21"/>
      <c r="C83" s="21"/>
      <c r="D83" s="22" t="str">
        <f t="shared" si="0"/>
        <v/>
      </c>
      <c r="E83" s="23">
        <f t="shared" si="1"/>
        <v>0</v>
      </c>
      <c r="F83" s="23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</row>
    <row r="84" spans="1:23" ht="27.75" customHeight="1" x14ac:dyDescent="0.55000000000000004">
      <c r="A84" s="20">
        <v>81</v>
      </c>
      <c r="B84" s="21"/>
      <c r="C84" s="21"/>
      <c r="D84" s="22" t="str">
        <f t="shared" si="0"/>
        <v/>
      </c>
      <c r="E84" s="23">
        <f t="shared" si="1"/>
        <v>0</v>
      </c>
      <c r="F84" s="23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</row>
    <row r="85" spans="1:23" ht="27.75" customHeight="1" x14ac:dyDescent="0.55000000000000004">
      <c r="A85" s="20">
        <v>82</v>
      </c>
      <c r="B85" s="21"/>
      <c r="C85" s="21"/>
      <c r="D85" s="22" t="str">
        <f t="shared" si="0"/>
        <v/>
      </c>
      <c r="E85" s="23">
        <f t="shared" si="1"/>
        <v>0</v>
      </c>
      <c r="F85" s="23"/>
    </row>
    <row r="86" spans="1:23" ht="27.75" customHeight="1" x14ac:dyDescent="0.55000000000000004">
      <c r="A86" s="20">
        <v>83</v>
      </c>
      <c r="B86" s="21"/>
      <c r="C86" s="21"/>
      <c r="D86" s="22" t="str">
        <f t="shared" si="0"/>
        <v/>
      </c>
      <c r="E86" s="23">
        <f t="shared" si="1"/>
        <v>0</v>
      </c>
      <c r="F86" s="23"/>
    </row>
    <row r="87" spans="1:23" ht="27.75" customHeight="1" x14ac:dyDescent="0.55000000000000004">
      <c r="A87" s="20">
        <v>84</v>
      </c>
      <c r="B87" s="21"/>
      <c r="C87" s="21"/>
      <c r="D87" s="22" t="str">
        <f t="shared" si="0"/>
        <v/>
      </c>
      <c r="E87" s="23">
        <f t="shared" si="1"/>
        <v>0</v>
      </c>
      <c r="F87" s="23"/>
    </row>
    <row r="88" spans="1:23" ht="27.75" customHeight="1" x14ac:dyDescent="0.55000000000000004">
      <c r="A88" s="20">
        <v>85</v>
      </c>
      <c r="B88" s="21"/>
      <c r="C88" s="21"/>
      <c r="D88" s="22" t="str">
        <f t="shared" si="0"/>
        <v/>
      </c>
      <c r="E88" s="23">
        <f t="shared" si="1"/>
        <v>0</v>
      </c>
      <c r="F88" s="23"/>
    </row>
    <row r="89" spans="1:23" ht="27.75" customHeight="1" x14ac:dyDescent="0.55000000000000004">
      <c r="A89" s="20">
        <v>86</v>
      </c>
      <c r="B89" s="21"/>
      <c r="C89" s="21"/>
      <c r="D89" s="22" t="str">
        <f t="shared" si="0"/>
        <v/>
      </c>
      <c r="E89" s="23">
        <f t="shared" si="1"/>
        <v>0</v>
      </c>
      <c r="F89" s="23"/>
    </row>
    <row r="90" spans="1:23" ht="27.75" customHeight="1" x14ac:dyDescent="0.55000000000000004">
      <c r="A90" s="20">
        <v>87</v>
      </c>
      <c r="B90" s="21"/>
      <c r="C90" s="21"/>
      <c r="D90" s="22" t="str">
        <f t="shared" si="0"/>
        <v/>
      </c>
      <c r="E90" s="23">
        <f t="shared" si="1"/>
        <v>0</v>
      </c>
      <c r="F90" s="23"/>
    </row>
    <row r="91" spans="1:23" ht="27.75" customHeight="1" x14ac:dyDescent="0.55000000000000004">
      <c r="A91" s="20">
        <v>88</v>
      </c>
      <c r="B91" s="21"/>
      <c r="C91" s="21"/>
      <c r="D91" s="22" t="str">
        <f t="shared" si="0"/>
        <v/>
      </c>
      <c r="E91" s="23">
        <f t="shared" si="1"/>
        <v>0</v>
      </c>
      <c r="F91" s="23"/>
    </row>
    <row r="92" spans="1:23" ht="27.75" customHeight="1" x14ac:dyDescent="0.55000000000000004">
      <c r="A92" s="20">
        <v>89</v>
      </c>
      <c r="B92" s="21"/>
      <c r="C92" s="21"/>
      <c r="D92" s="22" t="str">
        <f t="shared" si="0"/>
        <v/>
      </c>
      <c r="E92" s="23">
        <f t="shared" si="1"/>
        <v>0</v>
      </c>
      <c r="F92" s="23"/>
    </row>
    <row r="93" spans="1:23" ht="27.75" customHeight="1" x14ac:dyDescent="0.55000000000000004">
      <c r="A93" s="20">
        <v>90</v>
      </c>
      <c r="B93" s="21"/>
      <c r="C93" s="21"/>
      <c r="D93" s="22" t="str">
        <f t="shared" si="0"/>
        <v/>
      </c>
      <c r="E93" s="23">
        <f t="shared" si="1"/>
        <v>0</v>
      </c>
      <c r="F93" s="23"/>
    </row>
    <row r="94" spans="1:23" ht="27.75" customHeight="1" x14ac:dyDescent="0.55000000000000004">
      <c r="A94" s="20">
        <v>91</v>
      </c>
      <c r="B94" s="21"/>
      <c r="C94" s="21"/>
      <c r="D94" s="22" t="str">
        <f t="shared" si="0"/>
        <v/>
      </c>
      <c r="E94" s="23">
        <f t="shared" si="1"/>
        <v>0</v>
      </c>
      <c r="F94" s="23"/>
    </row>
    <row r="95" spans="1:23" ht="27.75" customHeight="1" x14ac:dyDescent="0.55000000000000004">
      <c r="A95" s="20">
        <v>92</v>
      </c>
      <c r="B95" s="21"/>
      <c r="C95" s="21"/>
      <c r="D95" s="22" t="str">
        <f t="shared" si="0"/>
        <v/>
      </c>
      <c r="E95" s="23">
        <f t="shared" si="1"/>
        <v>0</v>
      </c>
      <c r="F95" s="23"/>
    </row>
    <row r="96" spans="1:23" ht="27.75" customHeight="1" x14ac:dyDescent="0.55000000000000004">
      <c r="A96" s="20">
        <v>93</v>
      </c>
      <c r="B96" s="21"/>
      <c r="C96" s="21"/>
      <c r="D96" s="22" t="str">
        <f t="shared" si="0"/>
        <v/>
      </c>
      <c r="E96" s="23">
        <f t="shared" si="1"/>
        <v>0</v>
      </c>
      <c r="F96" s="23"/>
    </row>
    <row r="97" spans="1:7" ht="27.75" customHeight="1" x14ac:dyDescent="0.55000000000000004">
      <c r="A97" s="20">
        <v>94</v>
      </c>
      <c r="B97" s="21"/>
      <c r="C97" s="21"/>
      <c r="D97" s="22" t="str">
        <f t="shared" si="0"/>
        <v/>
      </c>
      <c r="E97" s="23">
        <f t="shared" si="1"/>
        <v>0</v>
      </c>
      <c r="F97" s="23"/>
    </row>
    <row r="98" spans="1:7" ht="27.75" customHeight="1" x14ac:dyDescent="0.55000000000000004">
      <c r="A98" s="20">
        <v>95</v>
      </c>
      <c r="B98" s="21"/>
      <c r="C98" s="21"/>
      <c r="D98" s="22" t="str">
        <f t="shared" si="0"/>
        <v/>
      </c>
      <c r="E98" s="23">
        <f t="shared" si="1"/>
        <v>0</v>
      </c>
      <c r="F98" s="23"/>
    </row>
    <row r="99" spans="1:7" ht="27.75" customHeight="1" x14ac:dyDescent="0.55000000000000004">
      <c r="A99" s="20">
        <v>96</v>
      </c>
      <c r="B99" s="21"/>
      <c r="C99" s="21"/>
      <c r="D99" s="22" t="str">
        <f t="shared" si="0"/>
        <v/>
      </c>
      <c r="E99" s="23">
        <f t="shared" si="1"/>
        <v>0</v>
      </c>
      <c r="F99" s="23"/>
    </row>
    <row r="100" spans="1:7" ht="27.75" customHeight="1" x14ac:dyDescent="0.55000000000000004">
      <c r="A100" s="20">
        <v>97</v>
      </c>
      <c r="B100" s="21"/>
      <c r="C100" s="21"/>
      <c r="D100" s="22" t="str">
        <f t="shared" si="0"/>
        <v/>
      </c>
      <c r="E100" s="23">
        <f t="shared" si="1"/>
        <v>0</v>
      </c>
      <c r="F100" s="23"/>
    </row>
    <row r="101" spans="1:7" ht="27.75" customHeight="1" x14ac:dyDescent="0.55000000000000004">
      <c r="A101" s="20">
        <v>98</v>
      </c>
      <c r="B101" s="21"/>
      <c r="C101" s="21"/>
      <c r="D101" s="22" t="str">
        <f t="shared" si="0"/>
        <v/>
      </c>
      <c r="E101" s="23">
        <f t="shared" si="1"/>
        <v>0</v>
      </c>
      <c r="F101" s="23"/>
    </row>
    <row r="102" spans="1:7" ht="27.75" customHeight="1" x14ac:dyDescent="0.55000000000000004">
      <c r="A102" s="20">
        <v>99</v>
      </c>
      <c r="B102" s="21"/>
      <c r="C102" s="21"/>
      <c r="D102" s="22" t="str">
        <f t="shared" si="0"/>
        <v/>
      </c>
      <c r="E102" s="23">
        <f t="shared" si="1"/>
        <v>0</v>
      </c>
      <c r="F102" s="23"/>
    </row>
    <row r="103" spans="1:7" ht="27.75" customHeight="1" x14ac:dyDescent="0.55000000000000004">
      <c r="A103" s="20">
        <v>100</v>
      </c>
      <c r="B103" s="21"/>
      <c r="C103" s="21"/>
      <c r="D103" s="22" t="str">
        <f t="shared" si="0"/>
        <v/>
      </c>
      <c r="E103" s="23">
        <f t="shared" si="1"/>
        <v>0</v>
      </c>
      <c r="F103" s="23"/>
    </row>
    <row r="104" spans="1:7" ht="27.75" customHeight="1" x14ac:dyDescent="0.55000000000000004">
      <c r="A104" s="53" t="s">
        <v>53</v>
      </c>
      <c r="B104" s="53">
        <f t="shared" ref="B104:D104" si="2">COUNT(B4:B103)</f>
        <v>39</v>
      </c>
      <c r="C104" s="53">
        <f t="shared" si="2"/>
        <v>39</v>
      </c>
      <c r="D104" s="53">
        <f t="shared" si="2"/>
        <v>39</v>
      </c>
      <c r="E104" s="23">
        <f t="shared" si="1"/>
        <v>1</v>
      </c>
      <c r="F104" s="23"/>
    </row>
    <row r="105" spans="1:7" ht="27.75" customHeight="1" x14ac:dyDescent="0.55000000000000004">
      <c r="A105" s="54" t="s">
        <v>54</v>
      </c>
      <c r="B105" s="54">
        <f t="shared" ref="B105:D105" si="3">SUM(B4:B103)</f>
        <v>292</v>
      </c>
      <c r="C105" s="54">
        <f t="shared" si="3"/>
        <v>648</v>
      </c>
      <c r="D105" s="54">
        <f t="shared" si="3"/>
        <v>356</v>
      </c>
      <c r="E105" s="23">
        <f t="shared" si="1"/>
        <v>1</v>
      </c>
      <c r="F105" s="23"/>
    </row>
    <row r="106" spans="1:7" ht="27.75" customHeight="1" x14ac:dyDescent="0.55000000000000004">
      <c r="A106" s="55" t="s">
        <v>36</v>
      </c>
      <c r="B106" s="56">
        <f t="shared" ref="B106:D106" si="4">AVERAGE(B4:B103)</f>
        <v>7.4871794871794872</v>
      </c>
      <c r="C106" s="56">
        <f t="shared" si="4"/>
        <v>16.615384615384617</v>
      </c>
      <c r="D106" s="56">
        <f t="shared" si="4"/>
        <v>9.1282051282051277</v>
      </c>
      <c r="E106" s="23">
        <f t="shared" si="1"/>
        <v>1</v>
      </c>
      <c r="F106" s="23"/>
      <c r="G106" s="57"/>
    </row>
    <row r="107" spans="1:7" ht="27.75" customHeight="1" x14ac:dyDescent="0.55000000000000004">
      <c r="A107" s="55" t="s">
        <v>37</v>
      </c>
      <c r="B107" s="56">
        <f t="shared" ref="B107:D107" si="5">STDEV(B4:B103)</f>
        <v>0.50636968354183343</v>
      </c>
      <c r="C107" s="56">
        <f t="shared" si="5"/>
        <v>0.8148420775438836</v>
      </c>
      <c r="D107" s="56">
        <f t="shared" si="5"/>
        <v>0.92279572865023307</v>
      </c>
      <c r="E107" s="23">
        <f t="shared" si="1"/>
        <v>1</v>
      </c>
      <c r="F107" s="23"/>
      <c r="G107" s="57">
        <f>D107/(SQRT(D104))</f>
        <v>0.14776557636798196</v>
      </c>
    </row>
    <row r="108" spans="1:7" ht="27.75" customHeight="1" x14ac:dyDescent="0.55000000000000004">
      <c r="A108" s="58" t="s">
        <v>36</v>
      </c>
      <c r="B108" s="59">
        <f t="shared" ref="B108:D108" si="6">AVERAGE(B4:B103)</f>
        <v>7.4871794871794872</v>
      </c>
      <c r="C108" s="59">
        <f t="shared" si="6"/>
        <v>16.615384615384617</v>
      </c>
      <c r="D108" s="59">
        <f t="shared" si="6"/>
        <v>9.1282051282051277</v>
      </c>
    </row>
    <row r="109" spans="1:7" ht="27.75" customHeight="1" x14ac:dyDescent="0.55000000000000004">
      <c r="A109" s="60" t="s">
        <v>37</v>
      </c>
      <c r="B109" s="61">
        <f t="shared" ref="B109:D109" si="7">STDEV(B4:B103)</f>
        <v>0.50636968354183343</v>
      </c>
      <c r="C109" s="61">
        <f t="shared" si="7"/>
        <v>0.8148420775438836</v>
      </c>
      <c r="D109" s="61">
        <f t="shared" si="7"/>
        <v>0.92279572865023307</v>
      </c>
    </row>
    <row r="110" spans="1:7" ht="27.75" customHeight="1" x14ac:dyDescent="0.55000000000000004">
      <c r="D110" s="62"/>
    </row>
    <row r="111" spans="1:7" ht="27.75" customHeight="1" x14ac:dyDescent="0.55000000000000004">
      <c r="D111" s="62"/>
    </row>
    <row r="112" spans="1:7" ht="27.75" customHeight="1" x14ac:dyDescent="0.55000000000000004">
      <c r="D112" s="62"/>
    </row>
    <row r="113" spans="4:12" ht="27.75" customHeight="1" x14ac:dyDescent="0.55000000000000004">
      <c r="D113" s="62"/>
    </row>
    <row r="114" spans="4:12" ht="27.75" customHeight="1" x14ac:dyDescent="0.55000000000000004">
      <c r="D114" s="62"/>
    </row>
    <row r="115" spans="4:12" ht="27.75" customHeight="1" x14ac:dyDescent="0.55000000000000004">
      <c r="D115" s="62"/>
    </row>
    <row r="116" spans="4:12" ht="27.75" customHeight="1" x14ac:dyDescent="0.55000000000000004">
      <c r="D116" s="62"/>
    </row>
    <row r="117" spans="4:12" ht="27.75" customHeight="1" x14ac:dyDescent="0.55000000000000004">
      <c r="D117" s="62"/>
    </row>
    <row r="118" spans="4:12" ht="27.75" customHeight="1" x14ac:dyDescent="0.55000000000000004">
      <c r="D118" s="62"/>
    </row>
    <row r="119" spans="4:12" ht="27.75" customHeight="1" x14ac:dyDescent="0.55000000000000004">
      <c r="L119" s="24"/>
    </row>
    <row r="120" spans="4:12" ht="27.75" customHeight="1" x14ac:dyDescent="0.55000000000000004">
      <c r="L120" s="24"/>
    </row>
    <row r="121" spans="4:12" ht="27.75" customHeight="1" x14ac:dyDescent="0.55000000000000004">
      <c r="L121" s="24"/>
    </row>
    <row r="122" spans="4:12" ht="27.75" customHeight="1" x14ac:dyDescent="0.55000000000000004">
      <c r="L122" s="51">
        <f>TINV(0.05,AB14)</f>
        <v>2.0243941639119702</v>
      </c>
    </row>
    <row r="123" spans="4:12" ht="27.75" customHeight="1" x14ac:dyDescent="0.55000000000000004"/>
    <row r="124" spans="4:12" ht="27.75" customHeight="1" x14ac:dyDescent="0.55000000000000004"/>
    <row r="125" spans="4:12" ht="27.75" customHeight="1" x14ac:dyDescent="0.55000000000000004"/>
    <row r="126" spans="4:12" ht="27.75" customHeight="1" x14ac:dyDescent="0.55000000000000004"/>
    <row r="127" spans="4:12" ht="27.75" customHeight="1" x14ac:dyDescent="0.55000000000000004"/>
    <row r="128" spans="4:12" ht="27.75" customHeight="1" x14ac:dyDescent="0.55000000000000004"/>
    <row r="129" ht="27.75" customHeight="1" x14ac:dyDescent="0.55000000000000004"/>
    <row r="130" ht="27.75" customHeight="1" x14ac:dyDescent="0.55000000000000004"/>
    <row r="131" ht="27.75" customHeight="1" x14ac:dyDescent="0.55000000000000004"/>
    <row r="132" ht="27.75" customHeight="1" x14ac:dyDescent="0.55000000000000004"/>
    <row r="133" ht="27.75" customHeight="1" x14ac:dyDescent="0.55000000000000004"/>
    <row r="134" ht="27.75" customHeight="1" x14ac:dyDescent="0.55000000000000004"/>
    <row r="135" ht="27.75" customHeight="1" x14ac:dyDescent="0.55000000000000004"/>
    <row r="136" ht="27.75" customHeight="1" x14ac:dyDescent="0.55000000000000004"/>
    <row r="137" ht="27.75" customHeight="1" x14ac:dyDescent="0.55000000000000004"/>
    <row r="138" ht="27.75" customHeight="1" x14ac:dyDescent="0.55000000000000004"/>
    <row r="139" ht="27.75" customHeight="1" x14ac:dyDescent="0.55000000000000004"/>
    <row r="140" ht="27.75" customHeight="1" x14ac:dyDescent="0.55000000000000004"/>
    <row r="141" ht="27.75" customHeight="1" x14ac:dyDescent="0.55000000000000004"/>
    <row r="142" ht="27.75" customHeight="1" x14ac:dyDescent="0.55000000000000004"/>
    <row r="143" ht="27.75" customHeight="1" x14ac:dyDescent="0.55000000000000004"/>
    <row r="144" ht="27.75" customHeight="1" x14ac:dyDescent="0.55000000000000004"/>
    <row r="145" ht="27.75" customHeight="1" x14ac:dyDescent="0.55000000000000004"/>
    <row r="146" ht="27.75" customHeight="1" x14ac:dyDescent="0.55000000000000004"/>
    <row r="147" ht="27.75" customHeight="1" x14ac:dyDescent="0.55000000000000004"/>
    <row r="148" ht="27.75" customHeight="1" x14ac:dyDescent="0.55000000000000004"/>
    <row r="149" ht="27.75" customHeight="1" x14ac:dyDescent="0.55000000000000004"/>
    <row r="150" ht="27.75" customHeight="1" x14ac:dyDescent="0.55000000000000004"/>
    <row r="151" ht="27.75" customHeight="1" x14ac:dyDescent="0.55000000000000004"/>
    <row r="152" ht="27.75" customHeight="1" x14ac:dyDescent="0.55000000000000004"/>
    <row r="153" ht="27.75" customHeight="1" x14ac:dyDescent="0.55000000000000004"/>
    <row r="154" ht="27.75" customHeight="1" x14ac:dyDescent="0.55000000000000004"/>
    <row r="155" ht="27.75" customHeight="1" x14ac:dyDescent="0.55000000000000004"/>
    <row r="156" ht="27.75" customHeight="1" x14ac:dyDescent="0.55000000000000004"/>
    <row r="157" ht="27.75" customHeight="1" x14ac:dyDescent="0.55000000000000004"/>
    <row r="158" ht="27.75" customHeight="1" x14ac:dyDescent="0.55000000000000004"/>
    <row r="159" ht="27.75" customHeight="1" x14ac:dyDescent="0.55000000000000004"/>
    <row r="160" ht="27.75" customHeight="1" x14ac:dyDescent="0.55000000000000004"/>
    <row r="161" ht="27.75" customHeight="1" x14ac:dyDescent="0.55000000000000004"/>
    <row r="162" ht="27.75" customHeight="1" x14ac:dyDescent="0.55000000000000004"/>
    <row r="163" ht="27.75" customHeight="1" x14ac:dyDescent="0.55000000000000004"/>
    <row r="164" ht="27.75" customHeight="1" x14ac:dyDescent="0.55000000000000004"/>
    <row r="165" ht="27.75" customHeight="1" x14ac:dyDescent="0.55000000000000004"/>
    <row r="166" ht="27.75" customHeight="1" x14ac:dyDescent="0.55000000000000004"/>
    <row r="167" ht="27.75" customHeight="1" x14ac:dyDescent="0.55000000000000004"/>
    <row r="168" ht="27.75" customHeight="1" x14ac:dyDescent="0.55000000000000004"/>
    <row r="169" ht="27.75" customHeight="1" x14ac:dyDescent="0.55000000000000004"/>
    <row r="170" ht="27.75" customHeight="1" x14ac:dyDescent="0.55000000000000004"/>
    <row r="171" ht="27.75" customHeight="1" x14ac:dyDescent="0.55000000000000004"/>
    <row r="172" ht="27.75" customHeight="1" x14ac:dyDescent="0.55000000000000004"/>
    <row r="173" ht="27.75" customHeight="1" x14ac:dyDescent="0.55000000000000004"/>
    <row r="174" ht="27.75" customHeight="1" x14ac:dyDescent="0.55000000000000004"/>
    <row r="175" ht="27.75" customHeight="1" x14ac:dyDescent="0.55000000000000004"/>
    <row r="176" ht="27.75" customHeight="1" x14ac:dyDescent="0.55000000000000004"/>
    <row r="177" ht="27.75" customHeight="1" x14ac:dyDescent="0.55000000000000004"/>
    <row r="178" ht="27.75" customHeight="1" x14ac:dyDescent="0.55000000000000004"/>
    <row r="179" ht="27.75" customHeight="1" x14ac:dyDescent="0.55000000000000004"/>
    <row r="180" ht="27.75" customHeight="1" x14ac:dyDescent="0.55000000000000004"/>
    <row r="181" ht="27.75" customHeight="1" x14ac:dyDescent="0.55000000000000004"/>
    <row r="182" ht="27.75" customHeight="1" x14ac:dyDescent="0.55000000000000004"/>
    <row r="183" ht="27.75" customHeight="1" x14ac:dyDescent="0.55000000000000004"/>
    <row r="184" ht="27.75" customHeight="1" x14ac:dyDescent="0.55000000000000004"/>
    <row r="185" ht="27.75" customHeight="1" x14ac:dyDescent="0.55000000000000004"/>
    <row r="186" ht="27.75" customHeight="1" x14ac:dyDescent="0.55000000000000004"/>
    <row r="187" ht="27.75" customHeight="1" x14ac:dyDescent="0.55000000000000004"/>
    <row r="188" ht="27.75" customHeight="1" x14ac:dyDescent="0.55000000000000004"/>
    <row r="189" ht="27.75" customHeight="1" x14ac:dyDescent="0.55000000000000004"/>
    <row r="190" ht="27.75" customHeight="1" x14ac:dyDescent="0.55000000000000004"/>
    <row r="191" ht="27.75" customHeight="1" x14ac:dyDescent="0.55000000000000004"/>
    <row r="192" ht="27.75" customHeight="1" x14ac:dyDescent="0.55000000000000004"/>
    <row r="193" ht="27.75" customHeight="1" x14ac:dyDescent="0.55000000000000004"/>
    <row r="194" ht="27.75" customHeight="1" x14ac:dyDescent="0.55000000000000004"/>
    <row r="195" ht="27.75" customHeight="1" x14ac:dyDescent="0.55000000000000004"/>
    <row r="196" ht="27.75" customHeight="1" x14ac:dyDescent="0.55000000000000004"/>
    <row r="197" ht="27.75" customHeight="1" x14ac:dyDescent="0.55000000000000004"/>
    <row r="198" ht="27.75" customHeight="1" x14ac:dyDescent="0.55000000000000004"/>
    <row r="199" ht="27.75" customHeight="1" x14ac:dyDescent="0.55000000000000004"/>
    <row r="200" ht="27.75" customHeight="1" x14ac:dyDescent="0.55000000000000004"/>
    <row r="201" ht="27.75" customHeight="1" x14ac:dyDescent="0.55000000000000004"/>
    <row r="202" ht="27.75" customHeight="1" x14ac:dyDescent="0.55000000000000004"/>
    <row r="203" ht="27.75" customHeight="1" x14ac:dyDescent="0.55000000000000004"/>
    <row r="204" ht="27.75" customHeight="1" x14ac:dyDescent="0.55000000000000004"/>
    <row r="205" ht="27.75" customHeight="1" x14ac:dyDescent="0.55000000000000004"/>
    <row r="206" ht="27.75" customHeight="1" x14ac:dyDescent="0.55000000000000004"/>
    <row r="207" ht="27.75" customHeight="1" x14ac:dyDescent="0.55000000000000004"/>
    <row r="208" ht="27.75" customHeight="1" x14ac:dyDescent="0.55000000000000004"/>
    <row r="209" ht="27.75" customHeight="1" x14ac:dyDescent="0.55000000000000004"/>
    <row r="210" ht="27.75" customHeight="1" x14ac:dyDescent="0.55000000000000004"/>
    <row r="211" ht="27.75" customHeight="1" x14ac:dyDescent="0.55000000000000004"/>
    <row r="212" ht="27.75" customHeight="1" x14ac:dyDescent="0.55000000000000004"/>
    <row r="213" ht="27.75" customHeight="1" x14ac:dyDescent="0.55000000000000004"/>
    <row r="214" ht="27.75" customHeight="1" x14ac:dyDescent="0.55000000000000004"/>
    <row r="215" ht="27.75" customHeight="1" x14ac:dyDescent="0.55000000000000004"/>
    <row r="216" ht="27.75" customHeight="1" x14ac:dyDescent="0.55000000000000004"/>
    <row r="217" ht="27.75" customHeight="1" x14ac:dyDescent="0.55000000000000004"/>
    <row r="218" ht="27.75" customHeight="1" x14ac:dyDescent="0.55000000000000004"/>
    <row r="219" ht="27.75" customHeight="1" x14ac:dyDescent="0.55000000000000004"/>
    <row r="220" ht="27.75" customHeight="1" x14ac:dyDescent="0.55000000000000004"/>
    <row r="221" ht="27.75" customHeight="1" x14ac:dyDescent="0.55000000000000004"/>
    <row r="222" ht="27.75" customHeight="1" x14ac:dyDescent="0.55000000000000004"/>
    <row r="223" ht="27.75" customHeight="1" x14ac:dyDescent="0.55000000000000004"/>
    <row r="224" ht="27.75" customHeight="1" x14ac:dyDescent="0.55000000000000004"/>
    <row r="225" ht="27.75" customHeight="1" x14ac:dyDescent="0.55000000000000004"/>
    <row r="226" ht="27.75" customHeight="1" x14ac:dyDescent="0.55000000000000004"/>
    <row r="227" ht="27.75" customHeight="1" x14ac:dyDescent="0.55000000000000004"/>
    <row r="228" ht="27.75" customHeight="1" x14ac:dyDescent="0.55000000000000004"/>
    <row r="229" ht="27.75" customHeight="1" x14ac:dyDescent="0.55000000000000004"/>
    <row r="230" ht="27.75" customHeight="1" x14ac:dyDescent="0.55000000000000004"/>
    <row r="231" ht="27.75" customHeight="1" x14ac:dyDescent="0.55000000000000004"/>
    <row r="232" ht="27.75" customHeight="1" x14ac:dyDescent="0.55000000000000004"/>
    <row r="233" ht="27.75" customHeight="1" x14ac:dyDescent="0.55000000000000004"/>
    <row r="234" ht="27.75" customHeight="1" x14ac:dyDescent="0.55000000000000004"/>
    <row r="235" ht="27.75" customHeight="1" x14ac:dyDescent="0.55000000000000004"/>
    <row r="236" ht="27.75" customHeight="1" x14ac:dyDescent="0.55000000000000004"/>
    <row r="237" ht="27.75" customHeight="1" x14ac:dyDescent="0.55000000000000004"/>
    <row r="238" ht="27.75" customHeight="1" x14ac:dyDescent="0.55000000000000004"/>
    <row r="239" ht="27.75" customHeight="1" x14ac:dyDescent="0.55000000000000004"/>
    <row r="240" ht="27.75" customHeight="1" x14ac:dyDescent="0.55000000000000004"/>
    <row r="241" ht="27.75" customHeight="1" x14ac:dyDescent="0.55000000000000004"/>
    <row r="242" ht="27.75" customHeight="1" x14ac:dyDescent="0.55000000000000004"/>
    <row r="243" ht="27.75" customHeight="1" x14ac:dyDescent="0.55000000000000004"/>
    <row r="244" ht="27.75" customHeight="1" x14ac:dyDescent="0.55000000000000004"/>
    <row r="245" ht="27.75" customHeight="1" x14ac:dyDescent="0.55000000000000004"/>
    <row r="246" ht="27.75" customHeight="1" x14ac:dyDescent="0.55000000000000004"/>
    <row r="247" ht="27.75" customHeight="1" x14ac:dyDescent="0.55000000000000004"/>
    <row r="248" ht="27.75" customHeight="1" x14ac:dyDescent="0.55000000000000004"/>
    <row r="249" ht="27.75" customHeight="1" x14ac:dyDescent="0.55000000000000004"/>
    <row r="250" ht="27.75" customHeight="1" x14ac:dyDescent="0.55000000000000004"/>
    <row r="251" ht="27.75" customHeight="1" x14ac:dyDescent="0.55000000000000004"/>
    <row r="252" ht="27.75" customHeight="1" x14ac:dyDescent="0.55000000000000004"/>
    <row r="253" ht="27.75" customHeight="1" x14ac:dyDescent="0.55000000000000004"/>
    <row r="254" ht="27.75" customHeight="1" x14ac:dyDescent="0.55000000000000004"/>
    <row r="255" ht="27.75" customHeight="1" x14ac:dyDescent="0.55000000000000004"/>
    <row r="256" ht="27.75" customHeight="1" x14ac:dyDescent="0.55000000000000004"/>
    <row r="257" ht="27.75" customHeight="1" x14ac:dyDescent="0.55000000000000004"/>
    <row r="258" ht="27.75" customHeight="1" x14ac:dyDescent="0.55000000000000004"/>
    <row r="259" ht="27.75" customHeight="1" x14ac:dyDescent="0.55000000000000004"/>
    <row r="260" ht="27.75" customHeight="1" x14ac:dyDescent="0.55000000000000004"/>
    <row r="261" ht="27.75" customHeight="1" x14ac:dyDescent="0.55000000000000004"/>
    <row r="262" ht="27.75" customHeight="1" x14ac:dyDescent="0.55000000000000004"/>
    <row r="263" ht="27.75" customHeight="1" x14ac:dyDescent="0.55000000000000004"/>
    <row r="264" ht="27.75" customHeight="1" x14ac:dyDescent="0.55000000000000004"/>
    <row r="265" ht="27.75" customHeight="1" x14ac:dyDescent="0.55000000000000004"/>
    <row r="266" ht="27.75" customHeight="1" x14ac:dyDescent="0.55000000000000004"/>
    <row r="267" ht="27.75" customHeight="1" x14ac:dyDescent="0.55000000000000004"/>
    <row r="268" ht="27.75" customHeight="1" x14ac:dyDescent="0.55000000000000004"/>
    <row r="269" ht="27.75" customHeight="1" x14ac:dyDescent="0.55000000000000004"/>
    <row r="270" ht="27.75" customHeight="1" x14ac:dyDescent="0.55000000000000004"/>
    <row r="271" ht="27.75" customHeight="1" x14ac:dyDescent="0.55000000000000004"/>
    <row r="272" ht="27.75" customHeight="1" x14ac:dyDescent="0.55000000000000004"/>
    <row r="273" ht="27.75" customHeight="1" x14ac:dyDescent="0.55000000000000004"/>
    <row r="274" ht="27.75" customHeight="1" x14ac:dyDescent="0.55000000000000004"/>
    <row r="275" ht="27.75" customHeight="1" x14ac:dyDescent="0.55000000000000004"/>
    <row r="276" ht="27.75" customHeight="1" x14ac:dyDescent="0.55000000000000004"/>
    <row r="277" ht="27.75" customHeight="1" x14ac:dyDescent="0.55000000000000004"/>
    <row r="278" ht="27.75" customHeight="1" x14ac:dyDescent="0.55000000000000004"/>
    <row r="279" ht="27.75" customHeight="1" x14ac:dyDescent="0.55000000000000004"/>
    <row r="280" ht="27.75" customHeight="1" x14ac:dyDescent="0.55000000000000004"/>
    <row r="281" ht="27.75" customHeight="1" x14ac:dyDescent="0.55000000000000004"/>
    <row r="282" ht="27.75" customHeight="1" x14ac:dyDescent="0.55000000000000004"/>
    <row r="283" ht="27.75" customHeight="1" x14ac:dyDescent="0.55000000000000004"/>
    <row r="284" ht="27.75" customHeight="1" x14ac:dyDescent="0.55000000000000004"/>
    <row r="285" ht="27.75" customHeight="1" x14ac:dyDescent="0.55000000000000004"/>
    <row r="286" ht="27.75" customHeight="1" x14ac:dyDescent="0.55000000000000004"/>
    <row r="287" ht="27.75" customHeight="1" x14ac:dyDescent="0.55000000000000004"/>
    <row r="288" ht="27.75" customHeight="1" x14ac:dyDescent="0.55000000000000004"/>
    <row r="289" ht="27.75" customHeight="1" x14ac:dyDescent="0.55000000000000004"/>
    <row r="290" ht="27.75" customHeight="1" x14ac:dyDescent="0.55000000000000004"/>
    <row r="291" ht="27.75" customHeight="1" x14ac:dyDescent="0.55000000000000004"/>
    <row r="292" ht="27.75" customHeight="1" x14ac:dyDescent="0.55000000000000004"/>
    <row r="293" ht="27.75" customHeight="1" x14ac:dyDescent="0.55000000000000004"/>
    <row r="294" ht="27.75" customHeight="1" x14ac:dyDescent="0.55000000000000004"/>
    <row r="295" ht="27.75" customHeight="1" x14ac:dyDescent="0.55000000000000004"/>
    <row r="296" ht="27.75" customHeight="1" x14ac:dyDescent="0.55000000000000004"/>
    <row r="297" ht="27.75" customHeight="1" x14ac:dyDescent="0.55000000000000004"/>
    <row r="298" ht="27.75" customHeight="1" x14ac:dyDescent="0.55000000000000004"/>
    <row r="299" ht="27.75" customHeight="1" x14ac:dyDescent="0.55000000000000004"/>
    <row r="300" ht="27.75" customHeight="1" x14ac:dyDescent="0.55000000000000004"/>
    <row r="301" ht="27.75" customHeight="1" x14ac:dyDescent="0.55000000000000004"/>
    <row r="302" ht="27.75" customHeight="1" x14ac:dyDescent="0.55000000000000004"/>
    <row r="303" ht="27.75" customHeight="1" x14ac:dyDescent="0.55000000000000004"/>
    <row r="304" ht="27.75" customHeight="1" x14ac:dyDescent="0.55000000000000004"/>
    <row r="305" ht="27.75" customHeight="1" x14ac:dyDescent="0.55000000000000004"/>
    <row r="306" ht="27.75" customHeight="1" x14ac:dyDescent="0.55000000000000004"/>
    <row r="307" ht="27.75" customHeight="1" x14ac:dyDescent="0.55000000000000004"/>
    <row r="308" ht="27.75" customHeight="1" x14ac:dyDescent="0.55000000000000004"/>
    <row r="309" ht="27.75" customHeight="1" x14ac:dyDescent="0.55000000000000004"/>
    <row r="310" ht="27.75" customHeight="1" x14ac:dyDescent="0.55000000000000004"/>
    <row r="311" ht="27.75" customHeight="1" x14ac:dyDescent="0.55000000000000004"/>
    <row r="312" ht="27.75" customHeight="1" x14ac:dyDescent="0.55000000000000004"/>
    <row r="313" ht="27.75" customHeight="1" x14ac:dyDescent="0.55000000000000004"/>
    <row r="314" ht="27.75" customHeight="1" x14ac:dyDescent="0.55000000000000004"/>
    <row r="315" ht="27.75" customHeight="1" x14ac:dyDescent="0.55000000000000004"/>
    <row r="316" ht="27.75" customHeight="1" x14ac:dyDescent="0.55000000000000004"/>
    <row r="317" ht="27.75" customHeight="1" x14ac:dyDescent="0.55000000000000004"/>
    <row r="318" ht="27.75" customHeight="1" x14ac:dyDescent="0.55000000000000004"/>
    <row r="319" ht="27.75" customHeight="1" x14ac:dyDescent="0.55000000000000004"/>
    <row r="320" ht="27.75" customHeight="1" x14ac:dyDescent="0.55000000000000004"/>
    <row r="321" ht="27.75" customHeight="1" x14ac:dyDescent="0.55000000000000004"/>
    <row r="322" ht="27.75" customHeight="1" x14ac:dyDescent="0.55000000000000004"/>
    <row r="323" ht="27.75" customHeight="1" x14ac:dyDescent="0.55000000000000004"/>
    <row r="324" ht="27.75" customHeight="1" x14ac:dyDescent="0.55000000000000004"/>
    <row r="325" ht="27.75" customHeight="1" x14ac:dyDescent="0.55000000000000004"/>
    <row r="326" ht="27.75" customHeight="1" x14ac:dyDescent="0.55000000000000004"/>
    <row r="327" ht="27.75" customHeight="1" x14ac:dyDescent="0.55000000000000004"/>
    <row r="328" ht="27.75" customHeight="1" x14ac:dyDescent="0.55000000000000004"/>
    <row r="329" ht="27.75" customHeight="1" x14ac:dyDescent="0.55000000000000004"/>
    <row r="330" ht="27.75" customHeight="1" x14ac:dyDescent="0.55000000000000004"/>
    <row r="331" ht="27.75" customHeight="1" x14ac:dyDescent="0.55000000000000004"/>
    <row r="332" ht="27.75" customHeight="1" x14ac:dyDescent="0.55000000000000004"/>
    <row r="333" ht="27.75" customHeight="1" x14ac:dyDescent="0.55000000000000004"/>
    <row r="334" ht="27.75" customHeight="1" x14ac:dyDescent="0.55000000000000004"/>
    <row r="335" ht="27.75" customHeight="1" x14ac:dyDescent="0.55000000000000004"/>
    <row r="336" ht="27.75" customHeight="1" x14ac:dyDescent="0.55000000000000004"/>
    <row r="337" ht="27.75" customHeight="1" x14ac:dyDescent="0.55000000000000004"/>
    <row r="338" ht="27.75" customHeight="1" x14ac:dyDescent="0.55000000000000004"/>
    <row r="339" ht="27.75" customHeight="1" x14ac:dyDescent="0.55000000000000004"/>
    <row r="340" ht="27.75" customHeight="1" x14ac:dyDescent="0.55000000000000004"/>
    <row r="341" ht="27.75" customHeight="1" x14ac:dyDescent="0.55000000000000004"/>
    <row r="342" ht="27.75" customHeight="1" x14ac:dyDescent="0.55000000000000004"/>
    <row r="343" ht="27.75" customHeight="1" x14ac:dyDescent="0.55000000000000004"/>
    <row r="344" ht="27.75" customHeight="1" x14ac:dyDescent="0.55000000000000004"/>
    <row r="345" ht="27.75" customHeight="1" x14ac:dyDescent="0.55000000000000004"/>
    <row r="346" ht="27.75" customHeight="1" x14ac:dyDescent="0.55000000000000004"/>
    <row r="347" ht="27.75" customHeight="1" x14ac:dyDescent="0.55000000000000004"/>
    <row r="348" ht="27.75" customHeight="1" x14ac:dyDescent="0.55000000000000004"/>
    <row r="349" ht="27.75" customHeight="1" x14ac:dyDescent="0.55000000000000004"/>
    <row r="350" ht="27.75" customHeight="1" x14ac:dyDescent="0.55000000000000004"/>
    <row r="351" ht="27.75" customHeight="1" x14ac:dyDescent="0.55000000000000004"/>
    <row r="352" ht="27.75" customHeight="1" x14ac:dyDescent="0.55000000000000004"/>
    <row r="353" ht="27.75" customHeight="1" x14ac:dyDescent="0.55000000000000004"/>
    <row r="354" ht="27.75" customHeight="1" x14ac:dyDescent="0.55000000000000004"/>
    <row r="355" ht="27.75" customHeight="1" x14ac:dyDescent="0.55000000000000004"/>
    <row r="356" ht="27.75" customHeight="1" x14ac:dyDescent="0.55000000000000004"/>
    <row r="357" ht="27.75" customHeight="1" x14ac:dyDescent="0.55000000000000004"/>
    <row r="358" ht="27.75" customHeight="1" x14ac:dyDescent="0.55000000000000004"/>
    <row r="359" ht="27.75" customHeight="1" x14ac:dyDescent="0.55000000000000004"/>
    <row r="360" ht="27.75" customHeight="1" x14ac:dyDescent="0.55000000000000004"/>
    <row r="361" ht="27.75" customHeight="1" x14ac:dyDescent="0.55000000000000004"/>
    <row r="362" ht="27.75" customHeight="1" x14ac:dyDescent="0.55000000000000004"/>
    <row r="363" ht="27.75" customHeight="1" x14ac:dyDescent="0.55000000000000004"/>
    <row r="364" ht="27.75" customHeight="1" x14ac:dyDescent="0.55000000000000004"/>
    <row r="365" ht="27.75" customHeight="1" x14ac:dyDescent="0.55000000000000004"/>
    <row r="366" ht="27.75" customHeight="1" x14ac:dyDescent="0.55000000000000004"/>
    <row r="367" ht="27.75" customHeight="1" x14ac:dyDescent="0.55000000000000004"/>
    <row r="368" ht="27.75" customHeight="1" x14ac:dyDescent="0.55000000000000004"/>
    <row r="369" ht="27.75" customHeight="1" x14ac:dyDescent="0.55000000000000004"/>
    <row r="370" ht="27.75" customHeight="1" x14ac:dyDescent="0.55000000000000004"/>
    <row r="371" ht="27.75" customHeight="1" x14ac:dyDescent="0.55000000000000004"/>
    <row r="372" ht="27.75" customHeight="1" x14ac:dyDescent="0.55000000000000004"/>
    <row r="373" ht="27.75" customHeight="1" x14ac:dyDescent="0.55000000000000004"/>
    <row r="374" ht="27.75" customHeight="1" x14ac:dyDescent="0.55000000000000004"/>
    <row r="375" ht="27.75" customHeight="1" x14ac:dyDescent="0.55000000000000004"/>
    <row r="376" ht="27.75" customHeight="1" x14ac:dyDescent="0.55000000000000004"/>
    <row r="377" ht="27.75" customHeight="1" x14ac:dyDescent="0.55000000000000004"/>
    <row r="378" ht="27.75" customHeight="1" x14ac:dyDescent="0.55000000000000004"/>
    <row r="379" ht="27.75" customHeight="1" x14ac:dyDescent="0.55000000000000004"/>
    <row r="380" ht="27.75" customHeight="1" x14ac:dyDescent="0.55000000000000004"/>
    <row r="381" ht="27.75" customHeight="1" x14ac:dyDescent="0.55000000000000004"/>
    <row r="382" ht="27.75" customHeight="1" x14ac:dyDescent="0.55000000000000004"/>
    <row r="383" ht="27.75" customHeight="1" x14ac:dyDescent="0.55000000000000004"/>
    <row r="384" ht="27.75" customHeight="1" x14ac:dyDescent="0.55000000000000004"/>
    <row r="385" ht="27.75" customHeight="1" x14ac:dyDescent="0.55000000000000004"/>
    <row r="386" ht="27.75" customHeight="1" x14ac:dyDescent="0.55000000000000004"/>
    <row r="387" ht="27.75" customHeight="1" x14ac:dyDescent="0.55000000000000004"/>
    <row r="388" ht="27.75" customHeight="1" x14ac:dyDescent="0.55000000000000004"/>
    <row r="389" ht="27.75" customHeight="1" x14ac:dyDescent="0.55000000000000004"/>
    <row r="390" ht="27.75" customHeight="1" x14ac:dyDescent="0.55000000000000004"/>
    <row r="391" ht="27.75" customHeight="1" x14ac:dyDescent="0.55000000000000004"/>
    <row r="392" ht="27.75" customHeight="1" x14ac:dyDescent="0.55000000000000004"/>
    <row r="393" ht="27.75" customHeight="1" x14ac:dyDescent="0.55000000000000004"/>
    <row r="394" ht="27.75" customHeight="1" x14ac:dyDescent="0.55000000000000004"/>
    <row r="395" ht="27.75" customHeight="1" x14ac:dyDescent="0.55000000000000004"/>
    <row r="396" ht="27.75" customHeight="1" x14ac:dyDescent="0.55000000000000004"/>
    <row r="397" ht="27.75" customHeight="1" x14ac:dyDescent="0.55000000000000004"/>
    <row r="398" ht="27.75" customHeight="1" x14ac:dyDescent="0.55000000000000004"/>
    <row r="399" ht="27.75" customHeight="1" x14ac:dyDescent="0.55000000000000004"/>
    <row r="400" ht="27.75" customHeight="1" x14ac:dyDescent="0.55000000000000004"/>
    <row r="401" ht="27.75" customHeight="1" x14ac:dyDescent="0.55000000000000004"/>
    <row r="402" ht="27.75" customHeight="1" x14ac:dyDescent="0.55000000000000004"/>
    <row r="403" ht="27.75" customHeight="1" x14ac:dyDescent="0.55000000000000004"/>
    <row r="404" ht="27.75" customHeight="1" x14ac:dyDescent="0.55000000000000004"/>
    <row r="405" ht="27.75" customHeight="1" x14ac:dyDescent="0.55000000000000004"/>
    <row r="406" ht="27.75" customHeight="1" x14ac:dyDescent="0.55000000000000004"/>
    <row r="407" ht="27.75" customHeight="1" x14ac:dyDescent="0.55000000000000004"/>
    <row r="408" ht="27.75" customHeight="1" x14ac:dyDescent="0.55000000000000004"/>
    <row r="409" ht="27.75" customHeight="1" x14ac:dyDescent="0.55000000000000004"/>
    <row r="410" ht="27.75" customHeight="1" x14ac:dyDescent="0.55000000000000004"/>
    <row r="411" ht="27.75" customHeight="1" x14ac:dyDescent="0.55000000000000004"/>
    <row r="412" ht="27.75" customHeight="1" x14ac:dyDescent="0.55000000000000004"/>
    <row r="413" ht="27.75" customHeight="1" x14ac:dyDescent="0.55000000000000004"/>
    <row r="414" ht="27.75" customHeight="1" x14ac:dyDescent="0.55000000000000004"/>
    <row r="415" ht="27.75" customHeight="1" x14ac:dyDescent="0.55000000000000004"/>
    <row r="416" ht="27.75" customHeight="1" x14ac:dyDescent="0.55000000000000004"/>
    <row r="417" ht="27.75" customHeight="1" x14ac:dyDescent="0.55000000000000004"/>
    <row r="418" ht="27.75" customHeight="1" x14ac:dyDescent="0.55000000000000004"/>
    <row r="419" ht="27.75" customHeight="1" x14ac:dyDescent="0.55000000000000004"/>
    <row r="420" ht="27.75" customHeight="1" x14ac:dyDescent="0.55000000000000004"/>
    <row r="421" ht="27.75" customHeight="1" x14ac:dyDescent="0.55000000000000004"/>
    <row r="422" ht="27.75" customHeight="1" x14ac:dyDescent="0.55000000000000004"/>
    <row r="423" ht="27.75" customHeight="1" x14ac:dyDescent="0.55000000000000004"/>
    <row r="424" ht="27.75" customHeight="1" x14ac:dyDescent="0.55000000000000004"/>
    <row r="425" ht="27.75" customHeight="1" x14ac:dyDescent="0.55000000000000004"/>
    <row r="426" ht="27.75" customHeight="1" x14ac:dyDescent="0.55000000000000004"/>
    <row r="427" ht="27.75" customHeight="1" x14ac:dyDescent="0.55000000000000004"/>
    <row r="428" ht="27.75" customHeight="1" x14ac:dyDescent="0.55000000000000004"/>
    <row r="429" ht="27.75" customHeight="1" x14ac:dyDescent="0.55000000000000004"/>
    <row r="430" ht="27.75" customHeight="1" x14ac:dyDescent="0.55000000000000004"/>
    <row r="431" ht="27.75" customHeight="1" x14ac:dyDescent="0.55000000000000004"/>
    <row r="432" ht="27.75" customHeight="1" x14ac:dyDescent="0.55000000000000004"/>
    <row r="433" ht="27.75" customHeight="1" x14ac:dyDescent="0.55000000000000004"/>
    <row r="434" ht="27.75" customHeight="1" x14ac:dyDescent="0.55000000000000004"/>
    <row r="435" ht="27.75" customHeight="1" x14ac:dyDescent="0.55000000000000004"/>
    <row r="436" ht="27.75" customHeight="1" x14ac:dyDescent="0.55000000000000004"/>
    <row r="437" ht="27.75" customHeight="1" x14ac:dyDescent="0.55000000000000004"/>
    <row r="438" ht="27.75" customHeight="1" x14ac:dyDescent="0.55000000000000004"/>
    <row r="439" ht="27.75" customHeight="1" x14ac:dyDescent="0.55000000000000004"/>
    <row r="440" ht="27.75" customHeight="1" x14ac:dyDescent="0.55000000000000004"/>
    <row r="441" ht="27.75" customHeight="1" x14ac:dyDescent="0.55000000000000004"/>
    <row r="442" ht="27.75" customHeight="1" x14ac:dyDescent="0.55000000000000004"/>
    <row r="443" ht="27.75" customHeight="1" x14ac:dyDescent="0.55000000000000004"/>
    <row r="444" ht="27.75" customHeight="1" x14ac:dyDescent="0.55000000000000004"/>
    <row r="445" ht="27.75" customHeight="1" x14ac:dyDescent="0.55000000000000004"/>
    <row r="446" ht="27.75" customHeight="1" x14ac:dyDescent="0.55000000000000004"/>
    <row r="447" ht="27.75" customHeight="1" x14ac:dyDescent="0.55000000000000004"/>
    <row r="448" ht="27.75" customHeight="1" x14ac:dyDescent="0.55000000000000004"/>
    <row r="449" ht="27.75" customHeight="1" x14ac:dyDescent="0.55000000000000004"/>
    <row r="450" ht="27.75" customHeight="1" x14ac:dyDescent="0.55000000000000004"/>
    <row r="451" ht="27.75" customHeight="1" x14ac:dyDescent="0.55000000000000004"/>
    <row r="452" ht="27.75" customHeight="1" x14ac:dyDescent="0.55000000000000004"/>
    <row r="453" ht="27.75" customHeight="1" x14ac:dyDescent="0.55000000000000004"/>
    <row r="454" ht="27.75" customHeight="1" x14ac:dyDescent="0.55000000000000004"/>
    <row r="455" ht="27.75" customHeight="1" x14ac:dyDescent="0.55000000000000004"/>
    <row r="456" ht="27.75" customHeight="1" x14ac:dyDescent="0.55000000000000004"/>
    <row r="457" ht="27.75" customHeight="1" x14ac:dyDescent="0.55000000000000004"/>
    <row r="458" ht="27.75" customHeight="1" x14ac:dyDescent="0.55000000000000004"/>
    <row r="459" ht="27.75" customHeight="1" x14ac:dyDescent="0.55000000000000004"/>
    <row r="460" ht="27.75" customHeight="1" x14ac:dyDescent="0.55000000000000004"/>
    <row r="461" ht="27.75" customHeight="1" x14ac:dyDescent="0.55000000000000004"/>
    <row r="462" ht="27.75" customHeight="1" x14ac:dyDescent="0.55000000000000004"/>
    <row r="463" ht="27.75" customHeight="1" x14ac:dyDescent="0.55000000000000004"/>
    <row r="464" ht="27.75" customHeight="1" x14ac:dyDescent="0.55000000000000004"/>
    <row r="465" ht="27.75" customHeight="1" x14ac:dyDescent="0.55000000000000004"/>
    <row r="466" ht="27.75" customHeight="1" x14ac:dyDescent="0.55000000000000004"/>
    <row r="467" ht="27.75" customHeight="1" x14ac:dyDescent="0.55000000000000004"/>
    <row r="468" ht="27.75" customHeight="1" x14ac:dyDescent="0.55000000000000004"/>
    <row r="469" ht="27.75" customHeight="1" x14ac:dyDescent="0.55000000000000004"/>
    <row r="470" ht="27.75" customHeight="1" x14ac:dyDescent="0.55000000000000004"/>
    <row r="471" ht="27.75" customHeight="1" x14ac:dyDescent="0.55000000000000004"/>
    <row r="472" ht="27.75" customHeight="1" x14ac:dyDescent="0.55000000000000004"/>
    <row r="473" ht="27.75" customHeight="1" x14ac:dyDescent="0.55000000000000004"/>
    <row r="474" ht="27.75" customHeight="1" x14ac:dyDescent="0.55000000000000004"/>
    <row r="475" ht="27.75" customHeight="1" x14ac:dyDescent="0.55000000000000004"/>
    <row r="476" ht="27.75" customHeight="1" x14ac:dyDescent="0.55000000000000004"/>
    <row r="477" ht="27.75" customHeight="1" x14ac:dyDescent="0.55000000000000004"/>
    <row r="478" ht="27.75" customHeight="1" x14ac:dyDescent="0.55000000000000004"/>
    <row r="479" ht="27.75" customHeight="1" x14ac:dyDescent="0.55000000000000004"/>
    <row r="480" ht="27.75" customHeight="1" x14ac:dyDescent="0.55000000000000004"/>
    <row r="481" ht="27.75" customHeight="1" x14ac:dyDescent="0.55000000000000004"/>
    <row r="482" ht="27.75" customHeight="1" x14ac:dyDescent="0.55000000000000004"/>
    <row r="483" ht="27.75" customHeight="1" x14ac:dyDescent="0.55000000000000004"/>
    <row r="484" ht="27.75" customHeight="1" x14ac:dyDescent="0.55000000000000004"/>
    <row r="485" ht="27.75" customHeight="1" x14ac:dyDescent="0.55000000000000004"/>
    <row r="486" ht="27.75" customHeight="1" x14ac:dyDescent="0.55000000000000004"/>
    <row r="487" ht="27.75" customHeight="1" x14ac:dyDescent="0.55000000000000004"/>
    <row r="488" ht="27.75" customHeight="1" x14ac:dyDescent="0.55000000000000004"/>
    <row r="489" ht="27.75" customHeight="1" x14ac:dyDescent="0.55000000000000004"/>
    <row r="490" ht="27.75" customHeight="1" x14ac:dyDescent="0.55000000000000004"/>
    <row r="491" ht="27.75" customHeight="1" x14ac:dyDescent="0.55000000000000004"/>
    <row r="492" ht="27.75" customHeight="1" x14ac:dyDescent="0.55000000000000004"/>
    <row r="493" ht="27.75" customHeight="1" x14ac:dyDescent="0.55000000000000004"/>
    <row r="494" ht="27.75" customHeight="1" x14ac:dyDescent="0.55000000000000004"/>
    <row r="495" ht="27.75" customHeight="1" x14ac:dyDescent="0.55000000000000004"/>
    <row r="496" ht="27.75" customHeight="1" x14ac:dyDescent="0.55000000000000004"/>
    <row r="497" ht="27.75" customHeight="1" x14ac:dyDescent="0.55000000000000004"/>
    <row r="498" ht="27.75" customHeight="1" x14ac:dyDescent="0.55000000000000004"/>
    <row r="499" ht="27.75" customHeight="1" x14ac:dyDescent="0.55000000000000004"/>
    <row r="500" ht="27.75" customHeight="1" x14ac:dyDescent="0.55000000000000004"/>
    <row r="501" ht="27.75" customHeight="1" x14ac:dyDescent="0.55000000000000004"/>
    <row r="502" ht="27.75" customHeight="1" x14ac:dyDescent="0.55000000000000004"/>
    <row r="503" ht="27.75" customHeight="1" x14ac:dyDescent="0.55000000000000004"/>
    <row r="504" ht="27.75" customHeight="1" x14ac:dyDescent="0.55000000000000004"/>
    <row r="505" ht="27.75" customHeight="1" x14ac:dyDescent="0.55000000000000004"/>
    <row r="506" ht="27.75" customHeight="1" x14ac:dyDescent="0.55000000000000004"/>
    <row r="507" ht="27.75" customHeight="1" x14ac:dyDescent="0.55000000000000004"/>
    <row r="508" ht="27.75" customHeight="1" x14ac:dyDescent="0.55000000000000004"/>
    <row r="509" ht="27.75" customHeight="1" x14ac:dyDescent="0.55000000000000004"/>
    <row r="510" ht="27.75" customHeight="1" x14ac:dyDescent="0.55000000000000004"/>
    <row r="511" ht="27.75" customHeight="1" x14ac:dyDescent="0.55000000000000004"/>
    <row r="512" ht="27.75" customHeight="1" x14ac:dyDescent="0.55000000000000004"/>
    <row r="513" ht="27.75" customHeight="1" x14ac:dyDescent="0.55000000000000004"/>
    <row r="514" ht="27.75" customHeight="1" x14ac:dyDescent="0.55000000000000004"/>
    <row r="515" ht="27.75" customHeight="1" x14ac:dyDescent="0.55000000000000004"/>
    <row r="516" ht="27.75" customHeight="1" x14ac:dyDescent="0.55000000000000004"/>
    <row r="517" ht="27.75" customHeight="1" x14ac:dyDescent="0.55000000000000004"/>
    <row r="518" ht="27.75" customHeight="1" x14ac:dyDescent="0.55000000000000004"/>
    <row r="519" ht="27.75" customHeight="1" x14ac:dyDescent="0.55000000000000004"/>
    <row r="520" ht="27.75" customHeight="1" x14ac:dyDescent="0.55000000000000004"/>
    <row r="521" ht="27.75" customHeight="1" x14ac:dyDescent="0.55000000000000004"/>
    <row r="522" ht="27.75" customHeight="1" x14ac:dyDescent="0.55000000000000004"/>
    <row r="523" ht="27.75" customHeight="1" x14ac:dyDescent="0.55000000000000004"/>
    <row r="524" ht="27.75" customHeight="1" x14ac:dyDescent="0.55000000000000004"/>
    <row r="525" ht="27.75" customHeight="1" x14ac:dyDescent="0.55000000000000004"/>
    <row r="526" ht="27.75" customHeight="1" x14ac:dyDescent="0.55000000000000004"/>
    <row r="527" ht="27.75" customHeight="1" x14ac:dyDescent="0.55000000000000004"/>
    <row r="528" ht="27.75" customHeight="1" x14ac:dyDescent="0.55000000000000004"/>
    <row r="529" ht="27.75" customHeight="1" x14ac:dyDescent="0.55000000000000004"/>
    <row r="530" ht="27.75" customHeight="1" x14ac:dyDescent="0.55000000000000004"/>
    <row r="531" ht="27.75" customHeight="1" x14ac:dyDescent="0.55000000000000004"/>
    <row r="532" ht="27.75" customHeight="1" x14ac:dyDescent="0.55000000000000004"/>
    <row r="533" ht="27.75" customHeight="1" x14ac:dyDescent="0.55000000000000004"/>
    <row r="534" ht="27.75" customHeight="1" x14ac:dyDescent="0.55000000000000004"/>
    <row r="535" ht="27.75" customHeight="1" x14ac:dyDescent="0.55000000000000004"/>
    <row r="536" ht="27.75" customHeight="1" x14ac:dyDescent="0.55000000000000004"/>
    <row r="537" ht="27.75" customHeight="1" x14ac:dyDescent="0.55000000000000004"/>
    <row r="538" ht="27.75" customHeight="1" x14ac:dyDescent="0.55000000000000004"/>
    <row r="539" ht="27.75" customHeight="1" x14ac:dyDescent="0.55000000000000004"/>
    <row r="540" ht="27.75" customHeight="1" x14ac:dyDescent="0.55000000000000004"/>
    <row r="541" ht="27.75" customHeight="1" x14ac:dyDescent="0.55000000000000004"/>
    <row r="542" ht="27.75" customHeight="1" x14ac:dyDescent="0.55000000000000004"/>
    <row r="543" ht="27.75" customHeight="1" x14ac:dyDescent="0.55000000000000004"/>
    <row r="544" ht="27.75" customHeight="1" x14ac:dyDescent="0.55000000000000004"/>
    <row r="545" ht="27.75" customHeight="1" x14ac:dyDescent="0.55000000000000004"/>
    <row r="546" ht="27.75" customHeight="1" x14ac:dyDescent="0.55000000000000004"/>
    <row r="547" ht="27.75" customHeight="1" x14ac:dyDescent="0.55000000000000004"/>
    <row r="548" ht="27.75" customHeight="1" x14ac:dyDescent="0.55000000000000004"/>
    <row r="549" ht="27.75" customHeight="1" x14ac:dyDescent="0.55000000000000004"/>
    <row r="550" ht="27.75" customHeight="1" x14ac:dyDescent="0.55000000000000004"/>
    <row r="551" ht="27.75" customHeight="1" x14ac:dyDescent="0.55000000000000004"/>
    <row r="552" ht="27.75" customHeight="1" x14ac:dyDescent="0.55000000000000004"/>
    <row r="553" ht="27.75" customHeight="1" x14ac:dyDescent="0.55000000000000004"/>
    <row r="554" ht="27.75" customHeight="1" x14ac:dyDescent="0.55000000000000004"/>
    <row r="555" ht="27.75" customHeight="1" x14ac:dyDescent="0.55000000000000004"/>
    <row r="556" ht="27.75" customHeight="1" x14ac:dyDescent="0.55000000000000004"/>
    <row r="557" ht="27.75" customHeight="1" x14ac:dyDescent="0.55000000000000004"/>
    <row r="558" ht="27.75" customHeight="1" x14ac:dyDescent="0.55000000000000004"/>
    <row r="559" ht="27.75" customHeight="1" x14ac:dyDescent="0.55000000000000004"/>
    <row r="560" ht="27.75" customHeight="1" x14ac:dyDescent="0.55000000000000004"/>
    <row r="561" ht="27.75" customHeight="1" x14ac:dyDescent="0.55000000000000004"/>
    <row r="562" ht="27.75" customHeight="1" x14ac:dyDescent="0.55000000000000004"/>
    <row r="563" ht="27.75" customHeight="1" x14ac:dyDescent="0.55000000000000004"/>
    <row r="564" ht="27.75" customHeight="1" x14ac:dyDescent="0.55000000000000004"/>
    <row r="565" ht="27.75" customHeight="1" x14ac:dyDescent="0.55000000000000004"/>
    <row r="566" ht="27.75" customHeight="1" x14ac:dyDescent="0.55000000000000004"/>
    <row r="567" ht="27.75" customHeight="1" x14ac:dyDescent="0.55000000000000004"/>
    <row r="568" ht="27.75" customHeight="1" x14ac:dyDescent="0.55000000000000004"/>
    <row r="569" ht="27.75" customHeight="1" x14ac:dyDescent="0.55000000000000004"/>
    <row r="570" ht="27.75" customHeight="1" x14ac:dyDescent="0.55000000000000004"/>
    <row r="571" ht="27.75" customHeight="1" x14ac:dyDescent="0.55000000000000004"/>
    <row r="572" ht="27.75" customHeight="1" x14ac:dyDescent="0.55000000000000004"/>
    <row r="573" ht="27.75" customHeight="1" x14ac:dyDescent="0.55000000000000004"/>
    <row r="574" ht="27.75" customHeight="1" x14ac:dyDescent="0.55000000000000004"/>
    <row r="575" ht="27.75" customHeight="1" x14ac:dyDescent="0.55000000000000004"/>
    <row r="576" ht="27.75" customHeight="1" x14ac:dyDescent="0.55000000000000004"/>
    <row r="577" ht="27.75" customHeight="1" x14ac:dyDescent="0.55000000000000004"/>
    <row r="578" ht="27.75" customHeight="1" x14ac:dyDescent="0.55000000000000004"/>
    <row r="579" ht="27.75" customHeight="1" x14ac:dyDescent="0.55000000000000004"/>
    <row r="580" ht="27.75" customHeight="1" x14ac:dyDescent="0.55000000000000004"/>
    <row r="581" ht="27.75" customHeight="1" x14ac:dyDescent="0.55000000000000004"/>
    <row r="582" ht="27.75" customHeight="1" x14ac:dyDescent="0.55000000000000004"/>
    <row r="583" ht="27.75" customHeight="1" x14ac:dyDescent="0.55000000000000004"/>
    <row r="584" ht="27.75" customHeight="1" x14ac:dyDescent="0.55000000000000004"/>
    <row r="585" ht="27.75" customHeight="1" x14ac:dyDescent="0.55000000000000004"/>
    <row r="586" ht="27.75" customHeight="1" x14ac:dyDescent="0.55000000000000004"/>
    <row r="587" ht="27.75" customHeight="1" x14ac:dyDescent="0.55000000000000004"/>
    <row r="588" ht="27.75" customHeight="1" x14ac:dyDescent="0.55000000000000004"/>
    <row r="589" ht="27.75" customHeight="1" x14ac:dyDescent="0.55000000000000004"/>
    <row r="590" ht="27.75" customHeight="1" x14ac:dyDescent="0.55000000000000004"/>
    <row r="591" ht="27.75" customHeight="1" x14ac:dyDescent="0.55000000000000004"/>
    <row r="592" ht="27.75" customHeight="1" x14ac:dyDescent="0.55000000000000004"/>
    <row r="593" ht="27.75" customHeight="1" x14ac:dyDescent="0.55000000000000004"/>
    <row r="594" ht="27.75" customHeight="1" x14ac:dyDescent="0.55000000000000004"/>
    <row r="595" ht="27.75" customHeight="1" x14ac:dyDescent="0.55000000000000004"/>
    <row r="596" ht="27.75" customHeight="1" x14ac:dyDescent="0.55000000000000004"/>
    <row r="597" ht="27.75" customHeight="1" x14ac:dyDescent="0.55000000000000004"/>
    <row r="598" ht="27.75" customHeight="1" x14ac:dyDescent="0.55000000000000004"/>
    <row r="599" ht="27.75" customHeight="1" x14ac:dyDescent="0.55000000000000004"/>
    <row r="600" ht="27.75" customHeight="1" x14ac:dyDescent="0.55000000000000004"/>
    <row r="601" ht="27.75" customHeight="1" x14ac:dyDescent="0.55000000000000004"/>
    <row r="602" ht="27.75" customHeight="1" x14ac:dyDescent="0.55000000000000004"/>
    <row r="603" ht="27.75" customHeight="1" x14ac:dyDescent="0.55000000000000004"/>
    <row r="604" ht="27.75" customHeight="1" x14ac:dyDescent="0.55000000000000004"/>
    <row r="605" ht="27.75" customHeight="1" x14ac:dyDescent="0.55000000000000004"/>
    <row r="606" ht="27.75" customHeight="1" x14ac:dyDescent="0.55000000000000004"/>
    <row r="607" ht="27.75" customHeight="1" x14ac:dyDescent="0.55000000000000004"/>
    <row r="608" ht="27.75" customHeight="1" x14ac:dyDescent="0.55000000000000004"/>
    <row r="609" ht="27.75" customHeight="1" x14ac:dyDescent="0.55000000000000004"/>
    <row r="610" ht="27.75" customHeight="1" x14ac:dyDescent="0.55000000000000004"/>
    <row r="611" ht="27.75" customHeight="1" x14ac:dyDescent="0.55000000000000004"/>
    <row r="612" ht="27.75" customHeight="1" x14ac:dyDescent="0.55000000000000004"/>
    <row r="613" ht="27.75" customHeight="1" x14ac:dyDescent="0.55000000000000004"/>
    <row r="614" ht="27.75" customHeight="1" x14ac:dyDescent="0.55000000000000004"/>
    <row r="615" ht="27.75" customHeight="1" x14ac:dyDescent="0.55000000000000004"/>
    <row r="616" ht="27.75" customHeight="1" x14ac:dyDescent="0.55000000000000004"/>
    <row r="617" ht="27.75" customHeight="1" x14ac:dyDescent="0.55000000000000004"/>
    <row r="618" ht="27.75" customHeight="1" x14ac:dyDescent="0.55000000000000004"/>
    <row r="619" ht="27.75" customHeight="1" x14ac:dyDescent="0.55000000000000004"/>
    <row r="620" ht="27.75" customHeight="1" x14ac:dyDescent="0.55000000000000004"/>
    <row r="621" ht="27.75" customHeight="1" x14ac:dyDescent="0.55000000000000004"/>
    <row r="622" ht="27.75" customHeight="1" x14ac:dyDescent="0.55000000000000004"/>
    <row r="623" ht="27.75" customHeight="1" x14ac:dyDescent="0.55000000000000004"/>
    <row r="624" ht="27.75" customHeight="1" x14ac:dyDescent="0.55000000000000004"/>
    <row r="625" ht="27.75" customHeight="1" x14ac:dyDescent="0.55000000000000004"/>
    <row r="626" ht="27.75" customHeight="1" x14ac:dyDescent="0.55000000000000004"/>
    <row r="627" ht="27.75" customHeight="1" x14ac:dyDescent="0.55000000000000004"/>
    <row r="628" ht="27.75" customHeight="1" x14ac:dyDescent="0.55000000000000004"/>
    <row r="629" ht="27.75" customHeight="1" x14ac:dyDescent="0.55000000000000004"/>
    <row r="630" ht="27.75" customHeight="1" x14ac:dyDescent="0.55000000000000004"/>
    <row r="631" ht="27.75" customHeight="1" x14ac:dyDescent="0.55000000000000004"/>
    <row r="632" ht="27.75" customHeight="1" x14ac:dyDescent="0.55000000000000004"/>
    <row r="633" ht="27.75" customHeight="1" x14ac:dyDescent="0.55000000000000004"/>
    <row r="634" ht="27.75" customHeight="1" x14ac:dyDescent="0.55000000000000004"/>
    <row r="635" ht="27.75" customHeight="1" x14ac:dyDescent="0.55000000000000004"/>
    <row r="636" ht="27.75" customHeight="1" x14ac:dyDescent="0.55000000000000004"/>
    <row r="637" ht="27.75" customHeight="1" x14ac:dyDescent="0.55000000000000004"/>
    <row r="638" ht="27.75" customHeight="1" x14ac:dyDescent="0.55000000000000004"/>
    <row r="639" ht="27.75" customHeight="1" x14ac:dyDescent="0.55000000000000004"/>
    <row r="640" ht="27.75" customHeight="1" x14ac:dyDescent="0.55000000000000004"/>
    <row r="641" ht="27.75" customHeight="1" x14ac:dyDescent="0.55000000000000004"/>
    <row r="642" ht="27.75" customHeight="1" x14ac:dyDescent="0.55000000000000004"/>
    <row r="643" ht="27.75" customHeight="1" x14ac:dyDescent="0.55000000000000004"/>
    <row r="644" ht="27.75" customHeight="1" x14ac:dyDescent="0.55000000000000004"/>
    <row r="645" ht="27.75" customHeight="1" x14ac:dyDescent="0.55000000000000004"/>
    <row r="646" ht="27.75" customHeight="1" x14ac:dyDescent="0.55000000000000004"/>
    <row r="647" ht="27.75" customHeight="1" x14ac:dyDescent="0.55000000000000004"/>
    <row r="648" ht="27.75" customHeight="1" x14ac:dyDescent="0.55000000000000004"/>
    <row r="649" ht="27.75" customHeight="1" x14ac:dyDescent="0.55000000000000004"/>
    <row r="650" ht="27.75" customHeight="1" x14ac:dyDescent="0.55000000000000004"/>
    <row r="651" ht="27.75" customHeight="1" x14ac:dyDescent="0.55000000000000004"/>
    <row r="652" ht="27.75" customHeight="1" x14ac:dyDescent="0.55000000000000004"/>
    <row r="653" ht="27.75" customHeight="1" x14ac:dyDescent="0.55000000000000004"/>
    <row r="654" ht="27.75" customHeight="1" x14ac:dyDescent="0.55000000000000004"/>
    <row r="655" ht="27.75" customHeight="1" x14ac:dyDescent="0.55000000000000004"/>
    <row r="656" ht="27.75" customHeight="1" x14ac:dyDescent="0.55000000000000004"/>
    <row r="657" ht="27.75" customHeight="1" x14ac:dyDescent="0.55000000000000004"/>
    <row r="658" ht="27.75" customHeight="1" x14ac:dyDescent="0.55000000000000004"/>
    <row r="659" ht="27.75" customHeight="1" x14ac:dyDescent="0.55000000000000004"/>
    <row r="660" ht="27.75" customHeight="1" x14ac:dyDescent="0.55000000000000004"/>
    <row r="661" ht="27.75" customHeight="1" x14ac:dyDescent="0.55000000000000004"/>
    <row r="662" ht="27.75" customHeight="1" x14ac:dyDescent="0.55000000000000004"/>
    <row r="663" ht="27.75" customHeight="1" x14ac:dyDescent="0.55000000000000004"/>
    <row r="664" ht="27.75" customHeight="1" x14ac:dyDescent="0.55000000000000004"/>
    <row r="665" ht="27.75" customHeight="1" x14ac:dyDescent="0.55000000000000004"/>
    <row r="666" ht="27.75" customHeight="1" x14ac:dyDescent="0.55000000000000004"/>
    <row r="667" ht="27.75" customHeight="1" x14ac:dyDescent="0.55000000000000004"/>
    <row r="668" ht="27.75" customHeight="1" x14ac:dyDescent="0.55000000000000004"/>
    <row r="669" ht="27.75" customHeight="1" x14ac:dyDescent="0.55000000000000004"/>
    <row r="670" ht="27.75" customHeight="1" x14ac:dyDescent="0.55000000000000004"/>
    <row r="671" ht="27.75" customHeight="1" x14ac:dyDescent="0.55000000000000004"/>
    <row r="672" ht="27.75" customHeight="1" x14ac:dyDescent="0.55000000000000004"/>
    <row r="673" ht="27.75" customHeight="1" x14ac:dyDescent="0.55000000000000004"/>
    <row r="674" ht="27.75" customHeight="1" x14ac:dyDescent="0.55000000000000004"/>
    <row r="675" ht="27.75" customHeight="1" x14ac:dyDescent="0.55000000000000004"/>
    <row r="676" ht="27.75" customHeight="1" x14ac:dyDescent="0.55000000000000004"/>
    <row r="677" ht="27.75" customHeight="1" x14ac:dyDescent="0.55000000000000004"/>
    <row r="678" ht="27.75" customHeight="1" x14ac:dyDescent="0.55000000000000004"/>
    <row r="679" ht="27.75" customHeight="1" x14ac:dyDescent="0.55000000000000004"/>
    <row r="680" ht="27.75" customHeight="1" x14ac:dyDescent="0.55000000000000004"/>
    <row r="681" ht="27.75" customHeight="1" x14ac:dyDescent="0.55000000000000004"/>
    <row r="682" ht="27.75" customHeight="1" x14ac:dyDescent="0.55000000000000004"/>
    <row r="683" ht="27.75" customHeight="1" x14ac:dyDescent="0.55000000000000004"/>
    <row r="684" ht="27.75" customHeight="1" x14ac:dyDescent="0.55000000000000004"/>
    <row r="685" ht="27.75" customHeight="1" x14ac:dyDescent="0.55000000000000004"/>
    <row r="686" ht="27.75" customHeight="1" x14ac:dyDescent="0.55000000000000004"/>
    <row r="687" ht="27.75" customHeight="1" x14ac:dyDescent="0.55000000000000004"/>
    <row r="688" ht="27.75" customHeight="1" x14ac:dyDescent="0.55000000000000004"/>
    <row r="689" ht="27.75" customHeight="1" x14ac:dyDescent="0.55000000000000004"/>
    <row r="690" ht="27.75" customHeight="1" x14ac:dyDescent="0.55000000000000004"/>
    <row r="691" ht="27.75" customHeight="1" x14ac:dyDescent="0.55000000000000004"/>
    <row r="692" ht="27.75" customHeight="1" x14ac:dyDescent="0.55000000000000004"/>
    <row r="693" ht="27.75" customHeight="1" x14ac:dyDescent="0.55000000000000004"/>
    <row r="694" ht="27.75" customHeight="1" x14ac:dyDescent="0.55000000000000004"/>
    <row r="695" ht="27.75" customHeight="1" x14ac:dyDescent="0.55000000000000004"/>
    <row r="696" ht="27.75" customHeight="1" x14ac:dyDescent="0.55000000000000004"/>
    <row r="697" ht="27.75" customHeight="1" x14ac:dyDescent="0.55000000000000004"/>
    <row r="698" ht="27.75" customHeight="1" x14ac:dyDescent="0.55000000000000004"/>
    <row r="699" ht="27.75" customHeight="1" x14ac:dyDescent="0.55000000000000004"/>
    <row r="700" ht="27.75" customHeight="1" x14ac:dyDescent="0.55000000000000004"/>
    <row r="701" ht="27.75" customHeight="1" x14ac:dyDescent="0.55000000000000004"/>
    <row r="702" ht="27.75" customHeight="1" x14ac:dyDescent="0.55000000000000004"/>
    <row r="703" ht="27.75" customHeight="1" x14ac:dyDescent="0.55000000000000004"/>
    <row r="704" ht="27.75" customHeight="1" x14ac:dyDescent="0.55000000000000004"/>
    <row r="705" ht="27.75" customHeight="1" x14ac:dyDescent="0.55000000000000004"/>
    <row r="706" ht="27.75" customHeight="1" x14ac:dyDescent="0.55000000000000004"/>
    <row r="707" ht="27.75" customHeight="1" x14ac:dyDescent="0.55000000000000004"/>
    <row r="708" ht="27.75" customHeight="1" x14ac:dyDescent="0.55000000000000004"/>
    <row r="709" ht="27.75" customHeight="1" x14ac:dyDescent="0.55000000000000004"/>
    <row r="710" ht="27.75" customHeight="1" x14ac:dyDescent="0.55000000000000004"/>
    <row r="711" ht="27.75" customHeight="1" x14ac:dyDescent="0.55000000000000004"/>
    <row r="712" ht="27.75" customHeight="1" x14ac:dyDescent="0.55000000000000004"/>
    <row r="713" ht="27.75" customHeight="1" x14ac:dyDescent="0.55000000000000004"/>
    <row r="714" ht="27.75" customHeight="1" x14ac:dyDescent="0.55000000000000004"/>
    <row r="715" ht="27.75" customHeight="1" x14ac:dyDescent="0.55000000000000004"/>
    <row r="716" ht="27.75" customHeight="1" x14ac:dyDescent="0.55000000000000004"/>
    <row r="717" ht="27.75" customHeight="1" x14ac:dyDescent="0.55000000000000004"/>
    <row r="718" ht="27.75" customHeight="1" x14ac:dyDescent="0.55000000000000004"/>
    <row r="719" ht="27.75" customHeight="1" x14ac:dyDescent="0.55000000000000004"/>
    <row r="720" ht="27.75" customHeight="1" x14ac:dyDescent="0.55000000000000004"/>
    <row r="721" ht="27.75" customHeight="1" x14ac:dyDescent="0.55000000000000004"/>
    <row r="722" ht="27.75" customHeight="1" x14ac:dyDescent="0.55000000000000004"/>
    <row r="723" ht="27.75" customHeight="1" x14ac:dyDescent="0.55000000000000004"/>
    <row r="724" ht="27.75" customHeight="1" x14ac:dyDescent="0.55000000000000004"/>
    <row r="725" ht="27.75" customHeight="1" x14ac:dyDescent="0.55000000000000004"/>
    <row r="726" ht="27.75" customHeight="1" x14ac:dyDescent="0.55000000000000004"/>
    <row r="727" ht="27.75" customHeight="1" x14ac:dyDescent="0.55000000000000004"/>
    <row r="728" ht="27.75" customHeight="1" x14ac:dyDescent="0.55000000000000004"/>
    <row r="729" ht="27.75" customHeight="1" x14ac:dyDescent="0.55000000000000004"/>
    <row r="730" ht="27.75" customHeight="1" x14ac:dyDescent="0.55000000000000004"/>
    <row r="731" ht="27.75" customHeight="1" x14ac:dyDescent="0.55000000000000004"/>
    <row r="732" ht="27.75" customHeight="1" x14ac:dyDescent="0.55000000000000004"/>
    <row r="733" ht="27.75" customHeight="1" x14ac:dyDescent="0.55000000000000004"/>
    <row r="734" ht="27.75" customHeight="1" x14ac:dyDescent="0.55000000000000004"/>
    <row r="735" ht="27.75" customHeight="1" x14ac:dyDescent="0.55000000000000004"/>
    <row r="736" ht="27.75" customHeight="1" x14ac:dyDescent="0.55000000000000004"/>
    <row r="737" ht="27.75" customHeight="1" x14ac:dyDescent="0.55000000000000004"/>
    <row r="738" ht="27.75" customHeight="1" x14ac:dyDescent="0.55000000000000004"/>
    <row r="739" ht="27.75" customHeight="1" x14ac:dyDescent="0.55000000000000004"/>
    <row r="740" ht="27.75" customHeight="1" x14ac:dyDescent="0.55000000000000004"/>
    <row r="741" ht="27.75" customHeight="1" x14ac:dyDescent="0.55000000000000004"/>
    <row r="742" ht="27.75" customHeight="1" x14ac:dyDescent="0.55000000000000004"/>
    <row r="743" ht="27.75" customHeight="1" x14ac:dyDescent="0.55000000000000004"/>
    <row r="744" ht="27.75" customHeight="1" x14ac:dyDescent="0.55000000000000004"/>
    <row r="745" ht="27.75" customHeight="1" x14ac:dyDescent="0.55000000000000004"/>
    <row r="746" ht="27.75" customHeight="1" x14ac:dyDescent="0.55000000000000004"/>
    <row r="747" ht="27.75" customHeight="1" x14ac:dyDescent="0.55000000000000004"/>
    <row r="748" ht="27.75" customHeight="1" x14ac:dyDescent="0.55000000000000004"/>
    <row r="749" ht="27.75" customHeight="1" x14ac:dyDescent="0.55000000000000004"/>
    <row r="750" ht="27.75" customHeight="1" x14ac:dyDescent="0.55000000000000004"/>
    <row r="751" ht="27.75" customHeight="1" x14ac:dyDescent="0.55000000000000004"/>
    <row r="752" ht="27.75" customHeight="1" x14ac:dyDescent="0.55000000000000004"/>
    <row r="753" ht="27.75" customHeight="1" x14ac:dyDescent="0.55000000000000004"/>
    <row r="754" ht="27.75" customHeight="1" x14ac:dyDescent="0.55000000000000004"/>
    <row r="755" ht="27.75" customHeight="1" x14ac:dyDescent="0.55000000000000004"/>
    <row r="756" ht="27.75" customHeight="1" x14ac:dyDescent="0.55000000000000004"/>
    <row r="757" ht="27.75" customHeight="1" x14ac:dyDescent="0.55000000000000004"/>
    <row r="758" ht="27.75" customHeight="1" x14ac:dyDescent="0.55000000000000004"/>
    <row r="759" ht="27.75" customHeight="1" x14ac:dyDescent="0.55000000000000004"/>
    <row r="760" ht="27.75" customHeight="1" x14ac:dyDescent="0.55000000000000004"/>
    <row r="761" ht="27.75" customHeight="1" x14ac:dyDescent="0.55000000000000004"/>
    <row r="762" ht="27.75" customHeight="1" x14ac:dyDescent="0.55000000000000004"/>
    <row r="763" ht="27.75" customHeight="1" x14ac:dyDescent="0.55000000000000004"/>
    <row r="764" ht="27.75" customHeight="1" x14ac:dyDescent="0.55000000000000004"/>
    <row r="765" ht="27.75" customHeight="1" x14ac:dyDescent="0.55000000000000004"/>
    <row r="766" ht="27.75" customHeight="1" x14ac:dyDescent="0.55000000000000004"/>
    <row r="767" ht="27.75" customHeight="1" x14ac:dyDescent="0.55000000000000004"/>
    <row r="768" ht="27.75" customHeight="1" x14ac:dyDescent="0.55000000000000004"/>
    <row r="769" ht="27.75" customHeight="1" x14ac:dyDescent="0.55000000000000004"/>
    <row r="770" ht="27.75" customHeight="1" x14ac:dyDescent="0.55000000000000004"/>
    <row r="771" ht="27.75" customHeight="1" x14ac:dyDescent="0.55000000000000004"/>
    <row r="772" ht="27.75" customHeight="1" x14ac:dyDescent="0.55000000000000004"/>
    <row r="773" ht="27.75" customHeight="1" x14ac:dyDescent="0.55000000000000004"/>
    <row r="774" ht="27.75" customHeight="1" x14ac:dyDescent="0.55000000000000004"/>
    <row r="775" ht="27.75" customHeight="1" x14ac:dyDescent="0.55000000000000004"/>
    <row r="776" ht="27.75" customHeight="1" x14ac:dyDescent="0.55000000000000004"/>
    <row r="777" ht="27.75" customHeight="1" x14ac:dyDescent="0.55000000000000004"/>
    <row r="778" ht="27.75" customHeight="1" x14ac:dyDescent="0.55000000000000004"/>
    <row r="779" ht="27.75" customHeight="1" x14ac:dyDescent="0.55000000000000004"/>
    <row r="780" ht="27.75" customHeight="1" x14ac:dyDescent="0.55000000000000004"/>
    <row r="781" ht="27.75" customHeight="1" x14ac:dyDescent="0.55000000000000004"/>
    <row r="782" ht="27.75" customHeight="1" x14ac:dyDescent="0.55000000000000004"/>
    <row r="783" ht="27.75" customHeight="1" x14ac:dyDescent="0.55000000000000004"/>
    <row r="784" ht="27.75" customHeight="1" x14ac:dyDescent="0.55000000000000004"/>
    <row r="785" ht="27.75" customHeight="1" x14ac:dyDescent="0.55000000000000004"/>
    <row r="786" ht="27.75" customHeight="1" x14ac:dyDescent="0.55000000000000004"/>
    <row r="787" ht="27.75" customHeight="1" x14ac:dyDescent="0.55000000000000004"/>
    <row r="788" ht="27.75" customHeight="1" x14ac:dyDescent="0.55000000000000004"/>
    <row r="789" ht="27.75" customHeight="1" x14ac:dyDescent="0.55000000000000004"/>
    <row r="790" ht="27.75" customHeight="1" x14ac:dyDescent="0.55000000000000004"/>
    <row r="791" ht="27.75" customHeight="1" x14ac:dyDescent="0.55000000000000004"/>
    <row r="792" ht="27.75" customHeight="1" x14ac:dyDescent="0.55000000000000004"/>
    <row r="793" ht="27.75" customHeight="1" x14ac:dyDescent="0.55000000000000004"/>
    <row r="794" ht="27.75" customHeight="1" x14ac:dyDescent="0.55000000000000004"/>
    <row r="795" ht="27.75" customHeight="1" x14ac:dyDescent="0.55000000000000004"/>
    <row r="796" ht="27.75" customHeight="1" x14ac:dyDescent="0.55000000000000004"/>
    <row r="797" ht="27.75" customHeight="1" x14ac:dyDescent="0.55000000000000004"/>
    <row r="798" ht="27.75" customHeight="1" x14ac:dyDescent="0.55000000000000004"/>
    <row r="799" ht="27.75" customHeight="1" x14ac:dyDescent="0.55000000000000004"/>
    <row r="800" ht="27.75" customHeight="1" x14ac:dyDescent="0.55000000000000004"/>
    <row r="801" ht="27.75" customHeight="1" x14ac:dyDescent="0.55000000000000004"/>
    <row r="802" ht="27.75" customHeight="1" x14ac:dyDescent="0.55000000000000004"/>
    <row r="803" ht="27.75" customHeight="1" x14ac:dyDescent="0.55000000000000004"/>
    <row r="804" ht="27.75" customHeight="1" x14ac:dyDescent="0.55000000000000004"/>
    <row r="805" ht="27.75" customHeight="1" x14ac:dyDescent="0.55000000000000004"/>
    <row r="806" ht="27.75" customHeight="1" x14ac:dyDescent="0.55000000000000004"/>
    <row r="807" ht="27.75" customHeight="1" x14ac:dyDescent="0.55000000000000004"/>
    <row r="808" ht="27.75" customHeight="1" x14ac:dyDescent="0.55000000000000004"/>
    <row r="809" ht="27.75" customHeight="1" x14ac:dyDescent="0.55000000000000004"/>
    <row r="810" ht="27.75" customHeight="1" x14ac:dyDescent="0.55000000000000004"/>
    <row r="811" ht="27.75" customHeight="1" x14ac:dyDescent="0.55000000000000004"/>
    <row r="812" ht="27.75" customHeight="1" x14ac:dyDescent="0.55000000000000004"/>
    <row r="813" ht="27.75" customHeight="1" x14ac:dyDescent="0.55000000000000004"/>
    <row r="814" ht="27.75" customHeight="1" x14ac:dyDescent="0.55000000000000004"/>
    <row r="815" ht="27.75" customHeight="1" x14ac:dyDescent="0.55000000000000004"/>
    <row r="816" ht="27.75" customHeight="1" x14ac:dyDescent="0.55000000000000004"/>
    <row r="817" ht="27.75" customHeight="1" x14ac:dyDescent="0.55000000000000004"/>
    <row r="818" ht="27.75" customHeight="1" x14ac:dyDescent="0.55000000000000004"/>
    <row r="819" ht="27.75" customHeight="1" x14ac:dyDescent="0.55000000000000004"/>
    <row r="820" ht="27.75" customHeight="1" x14ac:dyDescent="0.55000000000000004"/>
    <row r="821" ht="27.75" customHeight="1" x14ac:dyDescent="0.55000000000000004"/>
    <row r="822" ht="27.75" customHeight="1" x14ac:dyDescent="0.55000000000000004"/>
    <row r="823" ht="27.75" customHeight="1" x14ac:dyDescent="0.55000000000000004"/>
    <row r="824" ht="27.75" customHeight="1" x14ac:dyDescent="0.55000000000000004"/>
    <row r="825" ht="27.75" customHeight="1" x14ac:dyDescent="0.55000000000000004"/>
    <row r="826" ht="27.75" customHeight="1" x14ac:dyDescent="0.55000000000000004"/>
    <row r="827" ht="27.75" customHeight="1" x14ac:dyDescent="0.55000000000000004"/>
    <row r="828" ht="27.75" customHeight="1" x14ac:dyDescent="0.55000000000000004"/>
    <row r="829" ht="27.75" customHeight="1" x14ac:dyDescent="0.55000000000000004"/>
    <row r="830" ht="27.75" customHeight="1" x14ac:dyDescent="0.55000000000000004"/>
    <row r="831" ht="27.75" customHeight="1" x14ac:dyDescent="0.55000000000000004"/>
    <row r="832" ht="27.75" customHeight="1" x14ac:dyDescent="0.55000000000000004"/>
    <row r="833" ht="27.75" customHeight="1" x14ac:dyDescent="0.55000000000000004"/>
    <row r="834" ht="27.75" customHeight="1" x14ac:dyDescent="0.55000000000000004"/>
    <row r="835" ht="27.75" customHeight="1" x14ac:dyDescent="0.55000000000000004"/>
    <row r="836" ht="27.75" customHeight="1" x14ac:dyDescent="0.55000000000000004"/>
    <row r="837" ht="27.75" customHeight="1" x14ac:dyDescent="0.55000000000000004"/>
    <row r="838" ht="27.75" customHeight="1" x14ac:dyDescent="0.55000000000000004"/>
    <row r="839" ht="27.75" customHeight="1" x14ac:dyDescent="0.55000000000000004"/>
    <row r="840" ht="27.75" customHeight="1" x14ac:dyDescent="0.55000000000000004"/>
    <row r="841" ht="27.75" customHeight="1" x14ac:dyDescent="0.55000000000000004"/>
    <row r="842" ht="27.75" customHeight="1" x14ac:dyDescent="0.55000000000000004"/>
    <row r="843" ht="27.75" customHeight="1" x14ac:dyDescent="0.55000000000000004"/>
    <row r="844" ht="27.75" customHeight="1" x14ac:dyDescent="0.55000000000000004"/>
    <row r="845" ht="27.75" customHeight="1" x14ac:dyDescent="0.55000000000000004"/>
    <row r="846" ht="27.75" customHeight="1" x14ac:dyDescent="0.55000000000000004"/>
    <row r="847" ht="27.75" customHeight="1" x14ac:dyDescent="0.55000000000000004"/>
    <row r="848" ht="27.75" customHeight="1" x14ac:dyDescent="0.55000000000000004"/>
    <row r="849" ht="27.75" customHeight="1" x14ac:dyDescent="0.55000000000000004"/>
    <row r="850" ht="27.75" customHeight="1" x14ac:dyDescent="0.55000000000000004"/>
    <row r="851" ht="27.75" customHeight="1" x14ac:dyDescent="0.55000000000000004"/>
    <row r="852" ht="27.75" customHeight="1" x14ac:dyDescent="0.55000000000000004"/>
    <row r="853" ht="27.75" customHeight="1" x14ac:dyDescent="0.55000000000000004"/>
    <row r="854" ht="27.75" customHeight="1" x14ac:dyDescent="0.55000000000000004"/>
    <row r="855" ht="27.75" customHeight="1" x14ac:dyDescent="0.55000000000000004"/>
    <row r="856" ht="27.75" customHeight="1" x14ac:dyDescent="0.55000000000000004"/>
    <row r="857" ht="27.75" customHeight="1" x14ac:dyDescent="0.55000000000000004"/>
    <row r="858" ht="27.75" customHeight="1" x14ac:dyDescent="0.55000000000000004"/>
    <row r="859" ht="27.75" customHeight="1" x14ac:dyDescent="0.55000000000000004"/>
    <row r="860" ht="27.75" customHeight="1" x14ac:dyDescent="0.55000000000000004"/>
    <row r="861" ht="27.75" customHeight="1" x14ac:dyDescent="0.55000000000000004"/>
    <row r="862" ht="27.75" customHeight="1" x14ac:dyDescent="0.55000000000000004"/>
    <row r="863" ht="27.75" customHeight="1" x14ac:dyDescent="0.55000000000000004"/>
    <row r="864" ht="27.75" customHeight="1" x14ac:dyDescent="0.55000000000000004"/>
    <row r="865" ht="27.75" customHeight="1" x14ac:dyDescent="0.55000000000000004"/>
    <row r="866" ht="27.75" customHeight="1" x14ac:dyDescent="0.55000000000000004"/>
    <row r="867" ht="27.75" customHeight="1" x14ac:dyDescent="0.55000000000000004"/>
    <row r="868" ht="27.75" customHeight="1" x14ac:dyDescent="0.55000000000000004"/>
    <row r="869" ht="27.75" customHeight="1" x14ac:dyDescent="0.55000000000000004"/>
    <row r="870" ht="27.75" customHeight="1" x14ac:dyDescent="0.55000000000000004"/>
    <row r="871" ht="27.75" customHeight="1" x14ac:dyDescent="0.55000000000000004"/>
    <row r="872" ht="27.75" customHeight="1" x14ac:dyDescent="0.55000000000000004"/>
    <row r="873" ht="27.75" customHeight="1" x14ac:dyDescent="0.55000000000000004"/>
    <row r="874" ht="27.75" customHeight="1" x14ac:dyDescent="0.55000000000000004"/>
    <row r="875" ht="27.75" customHeight="1" x14ac:dyDescent="0.55000000000000004"/>
    <row r="876" ht="27.75" customHeight="1" x14ac:dyDescent="0.55000000000000004"/>
    <row r="877" ht="27.75" customHeight="1" x14ac:dyDescent="0.55000000000000004"/>
    <row r="878" ht="27.75" customHeight="1" x14ac:dyDescent="0.55000000000000004"/>
    <row r="879" ht="27.75" customHeight="1" x14ac:dyDescent="0.55000000000000004"/>
    <row r="880" ht="27.75" customHeight="1" x14ac:dyDescent="0.55000000000000004"/>
    <row r="881" ht="27.75" customHeight="1" x14ac:dyDescent="0.55000000000000004"/>
    <row r="882" ht="27.75" customHeight="1" x14ac:dyDescent="0.55000000000000004"/>
    <row r="883" ht="27.75" customHeight="1" x14ac:dyDescent="0.55000000000000004"/>
    <row r="884" ht="27.75" customHeight="1" x14ac:dyDescent="0.55000000000000004"/>
    <row r="885" ht="27.75" customHeight="1" x14ac:dyDescent="0.55000000000000004"/>
    <row r="886" ht="27.75" customHeight="1" x14ac:dyDescent="0.55000000000000004"/>
    <row r="887" ht="27.75" customHeight="1" x14ac:dyDescent="0.55000000000000004"/>
    <row r="888" ht="27.75" customHeight="1" x14ac:dyDescent="0.55000000000000004"/>
    <row r="889" ht="27.75" customHeight="1" x14ac:dyDescent="0.55000000000000004"/>
    <row r="890" ht="27.75" customHeight="1" x14ac:dyDescent="0.55000000000000004"/>
    <row r="891" ht="27.75" customHeight="1" x14ac:dyDescent="0.55000000000000004"/>
    <row r="892" ht="27.75" customHeight="1" x14ac:dyDescent="0.55000000000000004"/>
    <row r="893" ht="27.75" customHeight="1" x14ac:dyDescent="0.55000000000000004"/>
    <row r="894" ht="27.75" customHeight="1" x14ac:dyDescent="0.55000000000000004"/>
    <row r="895" ht="27.75" customHeight="1" x14ac:dyDescent="0.55000000000000004"/>
    <row r="896" ht="27.75" customHeight="1" x14ac:dyDescent="0.55000000000000004"/>
    <row r="897" ht="27.75" customHeight="1" x14ac:dyDescent="0.55000000000000004"/>
    <row r="898" ht="27.75" customHeight="1" x14ac:dyDescent="0.55000000000000004"/>
    <row r="899" ht="27.75" customHeight="1" x14ac:dyDescent="0.55000000000000004"/>
    <row r="900" ht="27.75" customHeight="1" x14ac:dyDescent="0.55000000000000004"/>
    <row r="901" ht="27.75" customHeight="1" x14ac:dyDescent="0.55000000000000004"/>
    <row r="902" ht="27.75" customHeight="1" x14ac:dyDescent="0.55000000000000004"/>
    <row r="903" ht="27.75" customHeight="1" x14ac:dyDescent="0.55000000000000004"/>
    <row r="904" ht="27.75" customHeight="1" x14ac:dyDescent="0.55000000000000004"/>
    <row r="905" ht="27.75" customHeight="1" x14ac:dyDescent="0.55000000000000004"/>
    <row r="906" ht="27.75" customHeight="1" x14ac:dyDescent="0.55000000000000004"/>
    <row r="907" ht="27.75" customHeight="1" x14ac:dyDescent="0.55000000000000004"/>
    <row r="908" ht="27.75" customHeight="1" x14ac:dyDescent="0.55000000000000004"/>
    <row r="909" ht="27.75" customHeight="1" x14ac:dyDescent="0.55000000000000004"/>
    <row r="910" ht="27.75" customHeight="1" x14ac:dyDescent="0.55000000000000004"/>
    <row r="911" ht="27.75" customHeight="1" x14ac:dyDescent="0.55000000000000004"/>
    <row r="912" ht="27.75" customHeight="1" x14ac:dyDescent="0.55000000000000004"/>
    <row r="913" ht="27.75" customHeight="1" x14ac:dyDescent="0.55000000000000004"/>
    <row r="914" ht="27.75" customHeight="1" x14ac:dyDescent="0.55000000000000004"/>
    <row r="915" ht="27.75" customHeight="1" x14ac:dyDescent="0.55000000000000004"/>
    <row r="916" ht="27.75" customHeight="1" x14ac:dyDescent="0.55000000000000004"/>
    <row r="917" ht="27.75" customHeight="1" x14ac:dyDescent="0.55000000000000004"/>
    <row r="918" ht="27.75" customHeight="1" x14ac:dyDescent="0.55000000000000004"/>
    <row r="919" ht="27.75" customHeight="1" x14ac:dyDescent="0.55000000000000004"/>
    <row r="920" ht="27.75" customHeight="1" x14ac:dyDescent="0.55000000000000004"/>
    <row r="921" ht="27.75" customHeight="1" x14ac:dyDescent="0.55000000000000004"/>
    <row r="922" ht="27.75" customHeight="1" x14ac:dyDescent="0.55000000000000004"/>
    <row r="923" ht="27.75" customHeight="1" x14ac:dyDescent="0.55000000000000004"/>
    <row r="924" ht="27.75" customHeight="1" x14ac:dyDescent="0.55000000000000004"/>
    <row r="925" ht="27.75" customHeight="1" x14ac:dyDescent="0.55000000000000004"/>
    <row r="926" ht="27.75" customHeight="1" x14ac:dyDescent="0.55000000000000004"/>
    <row r="927" ht="27.75" customHeight="1" x14ac:dyDescent="0.55000000000000004"/>
    <row r="928" ht="27.75" customHeight="1" x14ac:dyDescent="0.55000000000000004"/>
    <row r="929" ht="27.75" customHeight="1" x14ac:dyDescent="0.55000000000000004"/>
    <row r="930" ht="27.75" customHeight="1" x14ac:dyDescent="0.55000000000000004"/>
    <row r="931" ht="27.75" customHeight="1" x14ac:dyDescent="0.55000000000000004"/>
    <row r="932" ht="27.75" customHeight="1" x14ac:dyDescent="0.55000000000000004"/>
    <row r="933" ht="27.75" customHeight="1" x14ac:dyDescent="0.55000000000000004"/>
    <row r="934" ht="27.75" customHeight="1" x14ac:dyDescent="0.55000000000000004"/>
    <row r="935" ht="27.75" customHeight="1" x14ac:dyDescent="0.55000000000000004"/>
    <row r="936" ht="27.75" customHeight="1" x14ac:dyDescent="0.55000000000000004"/>
    <row r="937" ht="27.75" customHeight="1" x14ac:dyDescent="0.55000000000000004"/>
    <row r="938" ht="27.75" customHeight="1" x14ac:dyDescent="0.55000000000000004"/>
    <row r="939" ht="27.75" customHeight="1" x14ac:dyDescent="0.55000000000000004"/>
    <row r="940" ht="27.75" customHeight="1" x14ac:dyDescent="0.55000000000000004"/>
    <row r="941" ht="27.75" customHeight="1" x14ac:dyDescent="0.55000000000000004"/>
    <row r="942" ht="27.75" customHeight="1" x14ac:dyDescent="0.55000000000000004"/>
    <row r="943" ht="27.75" customHeight="1" x14ac:dyDescent="0.55000000000000004"/>
    <row r="944" ht="27.75" customHeight="1" x14ac:dyDescent="0.55000000000000004"/>
    <row r="945" ht="27.75" customHeight="1" x14ac:dyDescent="0.55000000000000004"/>
    <row r="946" ht="27.75" customHeight="1" x14ac:dyDescent="0.55000000000000004"/>
    <row r="947" ht="27.75" customHeight="1" x14ac:dyDescent="0.55000000000000004"/>
    <row r="948" ht="27.75" customHeight="1" x14ac:dyDescent="0.55000000000000004"/>
    <row r="949" ht="27.75" customHeight="1" x14ac:dyDescent="0.55000000000000004"/>
    <row r="950" ht="27.75" customHeight="1" x14ac:dyDescent="0.55000000000000004"/>
    <row r="951" ht="27.75" customHeight="1" x14ac:dyDescent="0.55000000000000004"/>
    <row r="952" ht="27.75" customHeight="1" x14ac:dyDescent="0.55000000000000004"/>
    <row r="953" ht="27.75" customHeight="1" x14ac:dyDescent="0.55000000000000004"/>
    <row r="954" ht="27.75" customHeight="1" x14ac:dyDescent="0.55000000000000004"/>
    <row r="955" ht="27.75" customHeight="1" x14ac:dyDescent="0.55000000000000004"/>
    <row r="956" ht="27.75" customHeight="1" x14ac:dyDescent="0.55000000000000004"/>
    <row r="957" ht="27.75" customHeight="1" x14ac:dyDescent="0.55000000000000004"/>
    <row r="958" ht="27.75" customHeight="1" x14ac:dyDescent="0.55000000000000004"/>
    <row r="959" ht="27.75" customHeight="1" x14ac:dyDescent="0.55000000000000004"/>
    <row r="960" ht="27.75" customHeight="1" x14ac:dyDescent="0.55000000000000004"/>
    <row r="961" ht="27.75" customHeight="1" x14ac:dyDescent="0.55000000000000004"/>
    <row r="962" ht="27.75" customHeight="1" x14ac:dyDescent="0.55000000000000004"/>
    <row r="963" ht="27.75" customHeight="1" x14ac:dyDescent="0.55000000000000004"/>
    <row r="964" ht="27.75" customHeight="1" x14ac:dyDescent="0.55000000000000004"/>
    <row r="965" ht="27.75" customHeight="1" x14ac:dyDescent="0.55000000000000004"/>
    <row r="966" ht="27.75" customHeight="1" x14ac:dyDescent="0.55000000000000004"/>
    <row r="967" ht="27.75" customHeight="1" x14ac:dyDescent="0.55000000000000004"/>
    <row r="968" ht="27.75" customHeight="1" x14ac:dyDescent="0.55000000000000004"/>
    <row r="969" ht="27.75" customHeight="1" x14ac:dyDescent="0.55000000000000004"/>
    <row r="970" ht="27.75" customHeight="1" x14ac:dyDescent="0.55000000000000004"/>
    <row r="971" ht="27.75" customHeight="1" x14ac:dyDescent="0.55000000000000004"/>
    <row r="972" ht="27.75" customHeight="1" x14ac:dyDescent="0.55000000000000004"/>
    <row r="973" ht="27.75" customHeight="1" x14ac:dyDescent="0.55000000000000004"/>
    <row r="974" ht="27.75" customHeight="1" x14ac:dyDescent="0.55000000000000004"/>
    <row r="975" ht="27.75" customHeight="1" x14ac:dyDescent="0.55000000000000004"/>
    <row r="976" ht="27.75" customHeight="1" x14ac:dyDescent="0.55000000000000004"/>
    <row r="977" ht="27.75" customHeight="1" x14ac:dyDescent="0.55000000000000004"/>
    <row r="978" ht="27.75" customHeight="1" x14ac:dyDescent="0.55000000000000004"/>
    <row r="979" ht="27.75" customHeight="1" x14ac:dyDescent="0.55000000000000004"/>
    <row r="980" ht="27.75" customHeight="1" x14ac:dyDescent="0.55000000000000004"/>
    <row r="981" ht="27.75" customHeight="1" x14ac:dyDescent="0.55000000000000004"/>
    <row r="982" ht="27.75" customHeight="1" x14ac:dyDescent="0.55000000000000004"/>
    <row r="983" ht="27.75" customHeight="1" x14ac:dyDescent="0.55000000000000004"/>
    <row r="984" ht="27.75" customHeight="1" x14ac:dyDescent="0.55000000000000004"/>
    <row r="985" ht="27.75" customHeight="1" x14ac:dyDescent="0.55000000000000004"/>
    <row r="986" ht="27.75" customHeight="1" x14ac:dyDescent="0.55000000000000004"/>
    <row r="987" ht="27.75" customHeight="1" x14ac:dyDescent="0.55000000000000004"/>
    <row r="988" ht="27.75" customHeight="1" x14ac:dyDescent="0.55000000000000004"/>
    <row r="989" ht="27.75" customHeight="1" x14ac:dyDescent="0.55000000000000004"/>
    <row r="990" ht="27.75" customHeight="1" x14ac:dyDescent="0.55000000000000004"/>
    <row r="991" ht="27.75" customHeight="1" x14ac:dyDescent="0.55000000000000004"/>
    <row r="992" ht="27.75" customHeight="1" x14ac:dyDescent="0.55000000000000004"/>
    <row r="993" ht="27.75" customHeight="1" x14ac:dyDescent="0.55000000000000004"/>
    <row r="994" ht="27.75" customHeight="1" x14ac:dyDescent="0.55000000000000004"/>
    <row r="995" ht="27.75" customHeight="1" x14ac:dyDescent="0.55000000000000004"/>
    <row r="996" ht="27.75" customHeight="1" x14ac:dyDescent="0.55000000000000004"/>
    <row r="997" ht="27.75" customHeight="1" x14ac:dyDescent="0.55000000000000004"/>
    <row r="998" ht="27.75" customHeight="1" x14ac:dyDescent="0.55000000000000004"/>
    <row r="999" ht="27.75" customHeight="1" x14ac:dyDescent="0.55000000000000004"/>
  </sheetData>
  <mergeCells count="23">
    <mergeCell ref="A1:D1"/>
    <mergeCell ref="X12:Z12"/>
    <mergeCell ref="G7:H7"/>
    <mergeCell ref="P7:Q7"/>
    <mergeCell ref="G3:R3"/>
    <mergeCell ref="P8:P9"/>
    <mergeCell ref="O8:O9"/>
    <mergeCell ref="Q8:Q9"/>
    <mergeCell ref="G8:H8"/>
    <mergeCell ref="N8:N9"/>
    <mergeCell ref="G9:H9"/>
    <mergeCell ref="V3:AD3"/>
    <mergeCell ref="H29:H31"/>
    <mergeCell ref="R29:S29"/>
    <mergeCell ref="P30:P31"/>
    <mergeCell ref="Q30:Q31"/>
    <mergeCell ref="I29:J29"/>
    <mergeCell ref="I30:J30"/>
    <mergeCell ref="I31:J31"/>
    <mergeCell ref="R30:R31"/>
    <mergeCell ref="S30:S31"/>
    <mergeCell ref="U30:U31"/>
    <mergeCell ref="R8:R9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ผลการวิเคราะห์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Vayu</dc:creator>
  <cp:lastModifiedBy>thirawit praimahaniyom</cp:lastModifiedBy>
  <dcterms:created xsi:type="dcterms:W3CDTF">2022-01-27T06:19:31Z</dcterms:created>
  <dcterms:modified xsi:type="dcterms:W3CDTF">2025-11-11T05:43:39Z</dcterms:modified>
</cp:coreProperties>
</file>